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Ex1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harts/chartEx2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charts/chartEx3.xml" ContentType="application/vnd.ms-office.chartex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Ex4.xml" ContentType="application/vnd.ms-office.chartex+xml"/>
  <Override PartName="/xl/charts/style7.xml" ContentType="application/vnd.ms-office.chartstyle+xml"/>
  <Override PartName="/xl/charts/colors7.xml" ContentType="application/vnd.ms-office.chartcolorstyle+xml"/>
  <Override PartName="/xl/charts/chartEx5.xml" ContentType="application/vnd.ms-office.chartex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Ex6.xml" ContentType="application/vnd.ms-office.chartex+xml"/>
  <Override PartName="/xl/charts/style9.xml" ContentType="application/vnd.ms-office.chartstyle+xml"/>
  <Override PartName="/xl/charts/colors9.xml" ContentType="application/vnd.ms-office.chartcolorstyle+xml"/>
  <Override PartName="/xl/charts/chartEx7.xml" ContentType="application/vnd.ms-office.chartex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charts/chartEx8.xml" ContentType="application/vnd.ms-office.chartex+xml"/>
  <Override PartName="/xl/charts/style11.xml" ContentType="application/vnd.ms-office.chartstyle+xml"/>
  <Override PartName="/xl/charts/colors11.xml" ContentType="application/vnd.ms-office.chartcolorstyle+xml"/>
  <Override PartName="/xl/charts/chartEx9.xml" ContentType="application/vnd.ms-office.chartex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stri\Desktop\papers luglio 2022\oncolitici\biomedicine\revised_27 giugno 2024\Raw data quasi definitivi\"/>
    </mc:Choice>
  </mc:AlternateContent>
  <bookViews>
    <workbookView xWindow="0" yWindow="0" windowWidth="19200" windowHeight="6345" firstSheet="1" activeTab="3"/>
  </bookViews>
  <sheets>
    <sheet name="Raw data of Figure 3d, 4cd, 5cd" sheetId="2" r:id="rId1"/>
    <sheet name="Raw data Figure 3d (IL12)" sheetId="3" r:id="rId2"/>
    <sheet name="Graphs of Figure 3d" sheetId="5" r:id="rId3"/>
    <sheet name="Raw data of Figure 5d (IL12)" sheetId="4" r:id="rId4"/>
    <sheet name="Graphs of Figure 4cd" sheetId="7" r:id="rId5"/>
    <sheet name="Graphs of Figure 5cd" sheetId="6" r:id="rId6"/>
    <sheet name="Raw data of Figure S3" sheetId="10" r:id="rId7"/>
    <sheet name="Graphs of Figure S3" sheetId="11" r:id="rId8"/>
  </sheets>
  <externalReferences>
    <externalReference r:id="rId9"/>
    <externalReference r:id="rId10"/>
  </externalReferences>
  <definedNames>
    <definedName name="_xlchart.v1.0" hidden="1">'Graphs of Figure 3d'!$B$25:$B$30</definedName>
    <definedName name="_xlchart.v1.1" hidden="1">'Graphs of Figure 3d'!$C$25:$C$30</definedName>
    <definedName name="_xlchart.v1.10" hidden="1">'Graphs of Figure 4cd'!$B$10:$D$10</definedName>
    <definedName name="_xlchart.v1.11" hidden="1">'Graphs of Figure 4cd'!$B$11:$D$11</definedName>
    <definedName name="_xlchart.v1.12" hidden="1">'Graphs of Figure 4cd'!$B$12:$D$12</definedName>
    <definedName name="_xlchart.v1.13" hidden="1">'Graphs of Figure 4cd'!$B$13:$D$13</definedName>
    <definedName name="_xlchart.v1.14" hidden="1">'Graphs of Figure 5cd'!$A$7:$C$7</definedName>
    <definedName name="_xlchart.v1.15" hidden="1">'Graphs of Figure 5cd'!$A$8:$C$8</definedName>
    <definedName name="_xlchart.v1.16" hidden="1">'Graphs of Figure 5cd'!$A$9:$C$9</definedName>
    <definedName name="_xlchart.v1.17" hidden="1">'Graphs of Figure 5cd'!$A$33:$C$33</definedName>
    <definedName name="_xlchart.v1.18" hidden="1">'Graphs of Figure 5cd'!$A$34:$C$34</definedName>
    <definedName name="_xlchart.v1.19" hidden="1">'Graphs of Figure 5cd'!$A$35:$C$35</definedName>
    <definedName name="_xlchart.v1.2" hidden="1">'Graphs of Figure 3d'!$B$35:$B$37</definedName>
    <definedName name="_xlchart.v1.20" hidden="1">[1]Foglio1!$D$5</definedName>
    <definedName name="_xlchart.v1.21" hidden="1">[1]Foglio1!$D$6</definedName>
    <definedName name="_xlchart.v1.22" hidden="1">[1]Foglio1!$D$7</definedName>
    <definedName name="_xlchart.v1.23" hidden="1">[1]Foglio1!$E$5:$I$5</definedName>
    <definedName name="_xlchart.v1.24" hidden="1">[1]Foglio1!$E$6:$I$6</definedName>
    <definedName name="_xlchart.v1.25" hidden="1">[1]Foglio1!$E$7:$I$7</definedName>
    <definedName name="_xlchart.v1.26" hidden="1">'Graphs of Figure S3'!$A$15:$C$15</definedName>
    <definedName name="_xlchart.v1.27" hidden="1">'Graphs of Figure S3'!$A$16:$C$16</definedName>
    <definedName name="_xlchart.v1.28" hidden="1">'Graphs of Figure S3'!$A$17:$C$17</definedName>
    <definedName name="_xlchart.v1.3" hidden="1">'Graphs of Figure 3d'!$C$35:$C$37</definedName>
    <definedName name="_xlchart.v1.4" hidden="1">'Graphs of Figure 3d'!$B$4:$B$9</definedName>
    <definedName name="_xlchart.v1.5" hidden="1">'Graphs of Figure 3d'!$C$4:$C$9</definedName>
    <definedName name="_xlchart.v1.6" hidden="1">'Graphs of Figure 4cd'!$B$32:$D$32</definedName>
    <definedName name="_xlchart.v1.7" hidden="1">'Graphs of Figure 4cd'!$B$33:$D$33</definedName>
    <definedName name="_xlchart.v1.8" hidden="1">'Graphs of Figure 4cd'!$B$34:$D$34</definedName>
    <definedName name="_xlchart.v1.9" hidden="1">'Graphs of Figure 4cd'!$B$35:$D$35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3" i="10" l="1"/>
  <c r="I81" i="10"/>
  <c r="I82" i="10"/>
  <c r="I83" i="10"/>
  <c r="I80" i="10"/>
  <c r="H82" i="10"/>
  <c r="H81" i="10"/>
  <c r="H80" i="10"/>
  <c r="I74" i="10"/>
  <c r="I75" i="10"/>
  <c r="I76" i="10"/>
  <c r="I73" i="10"/>
  <c r="H76" i="10"/>
  <c r="H75" i="10"/>
  <c r="H74" i="10"/>
  <c r="H73" i="10"/>
  <c r="I67" i="10"/>
  <c r="I68" i="10"/>
  <c r="I69" i="10"/>
  <c r="I66" i="10"/>
  <c r="H69" i="10"/>
  <c r="H68" i="10"/>
  <c r="H67" i="10"/>
  <c r="H66" i="10"/>
  <c r="C24" i="4" l="1"/>
  <c r="A25" i="4"/>
  <c r="B24" i="4"/>
  <c r="C26" i="4"/>
  <c r="B26" i="4"/>
  <c r="B25" i="4"/>
  <c r="D12" i="4"/>
  <c r="D11" i="4"/>
  <c r="D10" i="4"/>
  <c r="D9" i="4"/>
  <c r="D8" i="4"/>
  <c r="D7" i="4"/>
  <c r="D6" i="4"/>
  <c r="L12" i="3"/>
  <c r="K12" i="3"/>
  <c r="N12" i="3" s="1"/>
  <c r="L11" i="3"/>
  <c r="K11" i="3"/>
  <c r="J11" i="3"/>
  <c r="L10" i="3"/>
  <c r="K10" i="3"/>
  <c r="J10" i="3"/>
  <c r="D10" i="3"/>
  <c r="D9" i="3"/>
  <c r="D8" i="3"/>
  <c r="N7" i="3"/>
  <c r="M7" i="3"/>
  <c r="D7" i="3"/>
  <c r="N6" i="3"/>
  <c r="M6" i="3"/>
  <c r="N5" i="3"/>
  <c r="M5" i="3"/>
  <c r="D5" i="3"/>
  <c r="N10" i="3" l="1"/>
  <c r="M12" i="3"/>
  <c r="N11" i="3"/>
  <c r="M11" i="3"/>
  <c r="M10" i="3"/>
  <c r="D110" i="2"/>
  <c r="D104" i="2"/>
  <c r="D23" i="2"/>
  <c r="S56" i="2"/>
  <c r="J79" i="2"/>
  <c r="H116" i="2" s="1"/>
  <c r="J80" i="2"/>
  <c r="J81" i="2"/>
  <c r="I118" i="2" s="1"/>
  <c r="AC56" i="2"/>
  <c r="AB56" i="2"/>
  <c r="AF52" i="2"/>
  <c r="AE52" i="2"/>
  <c r="AD52" i="2"/>
  <c r="AF51" i="2"/>
  <c r="AE51" i="2"/>
  <c r="AD51" i="2"/>
  <c r="AC52" i="2"/>
  <c r="AB52" i="2"/>
  <c r="AA52" i="2"/>
  <c r="AC51" i="2"/>
  <c r="AB51" i="2"/>
  <c r="AA51" i="2"/>
  <c r="R51" i="2"/>
  <c r="S51" i="2"/>
  <c r="T51" i="2"/>
  <c r="U51" i="2"/>
  <c r="V51" i="2"/>
  <c r="W51" i="2"/>
  <c r="X51" i="2"/>
  <c r="Y51" i="2"/>
  <c r="Z51" i="2"/>
  <c r="R52" i="2"/>
  <c r="S52" i="2"/>
  <c r="T52" i="2"/>
  <c r="U52" i="2"/>
  <c r="V52" i="2"/>
  <c r="W52" i="2"/>
  <c r="X52" i="2"/>
  <c r="Y52" i="2"/>
  <c r="Z52" i="2"/>
  <c r="S57" i="2"/>
  <c r="S58" i="2"/>
  <c r="G56" i="2"/>
  <c r="G57" i="2"/>
  <c r="F57" i="2"/>
  <c r="H57" i="2"/>
  <c r="E57" i="2"/>
  <c r="F56" i="2"/>
  <c r="H56" i="2"/>
  <c r="E56" i="2"/>
  <c r="E58" i="2" s="1"/>
  <c r="F55" i="2"/>
  <c r="G55" i="2"/>
  <c r="H55" i="2"/>
  <c r="E55" i="2"/>
  <c r="F117" i="2"/>
  <c r="D117" i="2"/>
  <c r="F111" i="2"/>
  <c r="H110" i="2"/>
  <c r="F105" i="2"/>
  <c r="E104" i="2"/>
  <c r="H117" i="2"/>
  <c r="G116" i="2"/>
  <c r="X56" i="2"/>
  <c r="W56" i="2"/>
  <c r="AD58" i="2"/>
  <c r="AC58" i="2"/>
  <c r="V58" i="2"/>
  <c r="S27" i="2"/>
  <c r="F23" i="2"/>
  <c r="P10" i="2"/>
  <c r="P11" i="2" s="1"/>
  <c r="D10" i="2"/>
  <c r="D11" i="2" s="1"/>
  <c r="S9" i="2"/>
  <c r="G9" i="2"/>
  <c r="D28" i="2" s="1"/>
  <c r="S8" i="2"/>
  <c r="R27" i="2" s="1"/>
  <c r="G8" i="2"/>
  <c r="S7" i="2"/>
  <c r="G7" i="2"/>
  <c r="E26" i="2" s="1"/>
  <c r="S6" i="2"/>
  <c r="U25" i="2" s="1"/>
  <c r="G6" i="2"/>
  <c r="E25" i="2" s="1"/>
  <c r="S5" i="2"/>
  <c r="P24" i="2" s="1"/>
  <c r="G5" i="2"/>
  <c r="E24" i="2" s="1"/>
  <c r="S4" i="2"/>
  <c r="G4" i="2"/>
  <c r="E23" i="2" s="1"/>
  <c r="G58" i="2" l="1"/>
  <c r="E28" i="2"/>
  <c r="F28" i="2"/>
  <c r="H58" i="2"/>
  <c r="F58" i="2"/>
  <c r="Q24" i="2"/>
  <c r="AB58" i="2"/>
  <c r="G105" i="2"/>
  <c r="AB57" i="2"/>
  <c r="P27" i="2"/>
  <c r="E116" i="2"/>
  <c r="I106" i="2"/>
  <c r="D116" i="2"/>
  <c r="R24" i="2"/>
  <c r="Y56" i="2"/>
  <c r="I117" i="2"/>
  <c r="F25" i="2"/>
  <c r="F106" i="2"/>
  <c r="H112" i="2"/>
  <c r="D26" i="2"/>
  <c r="H106" i="2"/>
  <c r="S59" i="2"/>
  <c r="Z57" i="2"/>
  <c r="Z58" i="2"/>
  <c r="D105" i="2"/>
  <c r="P25" i="2"/>
  <c r="Q27" i="2"/>
  <c r="T56" i="2"/>
  <c r="AA57" i="2"/>
  <c r="AA58" i="2"/>
  <c r="E105" i="2"/>
  <c r="G106" i="2"/>
  <c r="I110" i="2"/>
  <c r="I112" i="2"/>
  <c r="E117" i="2"/>
  <c r="T57" i="2"/>
  <c r="T58" i="2"/>
  <c r="H105" i="2"/>
  <c r="G111" i="2"/>
  <c r="G28" i="2"/>
  <c r="S24" i="2"/>
  <c r="U27" i="2"/>
  <c r="Z56" i="2"/>
  <c r="W57" i="2"/>
  <c r="W58" i="2"/>
  <c r="F104" i="2"/>
  <c r="I105" i="2"/>
  <c r="E110" i="2"/>
  <c r="H111" i="2"/>
  <c r="D118" i="2"/>
  <c r="T24" i="2"/>
  <c r="T26" i="2"/>
  <c r="AA56" i="2"/>
  <c r="X57" i="2"/>
  <c r="X58" i="2"/>
  <c r="G104" i="2"/>
  <c r="F110" i="2"/>
  <c r="I111" i="2"/>
  <c r="I116" i="2"/>
  <c r="E118" i="2"/>
  <c r="Q25" i="2"/>
  <c r="R25" i="2"/>
  <c r="T27" i="2"/>
  <c r="U24" i="2"/>
  <c r="U26" i="2"/>
  <c r="Y57" i="2"/>
  <c r="Y58" i="2"/>
  <c r="E106" i="2"/>
  <c r="G110" i="2"/>
  <c r="F118" i="2"/>
  <c r="F26" i="2"/>
  <c r="G26" i="2" s="1"/>
  <c r="T28" i="2"/>
  <c r="Q28" i="2"/>
  <c r="S28" i="2"/>
  <c r="R28" i="2"/>
  <c r="P28" i="2"/>
  <c r="U28" i="2"/>
  <c r="S23" i="2"/>
  <c r="R23" i="2"/>
  <c r="Q23" i="2"/>
  <c r="P23" i="2"/>
  <c r="T23" i="2"/>
  <c r="U23" i="2"/>
  <c r="G23" i="2"/>
  <c r="S26" i="2"/>
  <c r="D106" i="2"/>
  <c r="G112" i="2"/>
  <c r="F24" i="2"/>
  <c r="S25" i="2"/>
  <c r="E27" i="2"/>
  <c r="D112" i="2"/>
  <c r="G118" i="2"/>
  <c r="D27" i="2"/>
  <c r="P26" i="2"/>
  <c r="D25" i="2"/>
  <c r="T25" i="2"/>
  <c r="Q26" i="2"/>
  <c r="F27" i="2"/>
  <c r="U56" i="2"/>
  <c r="U57" i="2"/>
  <c r="AC57" i="2"/>
  <c r="U58" i="2"/>
  <c r="S60" i="2"/>
  <c r="H104" i="2"/>
  <c r="D111" i="2"/>
  <c r="E112" i="2"/>
  <c r="F116" i="2"/>
  <c r="G117" i="2"/>
  <c r="H118" i="2"/>
  <c r="D24" i="2"/>
  <c r="R26" i="2"/>
  <c r="V56" i="2"/>
  <c r="AD56" i="2"/>
  <c r="V57" i="2"/>
  <c r="AD57" i="2"/>
  <c r="I104" i="2"/>
  <c r="E111" i="2"/>
  <c r="F112" i="2"/>
  <c r="V25" i="2" l="1"/>
  <c r="T59" i="2"/>
  <c r="J105" i="2"/>
  <c r="G24" i="2"/>
  <c r="H59" i="2"/>
  <c r="W60" i="2"/>
  <c r="G25" i="2"/>
  <c r="V27" i="2"/>
  <c r="X60" i="2"/>
  <c r="Z60" i="2"/>
  <c r="Z59" i="2"/>
  <c r="V28" i="2"/>
  <c r="Y60" i="2"/>
  <c r="AA60" i="2"/>
  <c r="AA59" i="2"/>
  <c r="T60" i="2"/>
  <c r="Y59" i="2"/>
  <c r="AB60" i="2"/>
  <c r="AB59" i="2"/>
  <c r="V24" i="2"/>
  <c r="J118" i="2"/>
  <c r="J116" i="2"/>
  <c r="AC60" i="2"/>
  <c r="AC59" i="2"/>
  <c r="V26" i="2"/>
  <c r="AD59" i="2"/>
  <c r="AD60" i="2"/>
  <c r="U59" i="2"/>
  <c r="U60" i="2"/>
  <c r="V59" i="2"/>
  <c r="V60" i="2"/>
  <c r="J111" i="2"/>
  <c r="G59" i="2"/>
  <c r="G27" i="2"/>
  <c r="J106" i="2"/>
  <c r="J110" i="2"/>
  <c r="J104" i="2"/>
  <c r="J112" i="2"/>
  <c r="E59" i="2"/>
  <c r="J117" i="2"/>
  <c r="V23" i="2"/>
  <c r="F59" i="2" l="1"/>
</calcChain>
</file>

<file path=xl/sharedStrings.xml><?xml version="1.0" encoding="utf-8"?>
<sst xmlns="http://schemas.openxmlformats.org/spreadsheetml/2006/main" count="279" uniqueCount="57">
  <si>
    <t>U.I.</t>
  </si>
  <si>
    <t>media</t>
  </si>
  <si>
    <t>exp1</t>
  </si>
  <si>
    <t>exp2</t>
  </si>
  <si>
    <t xml:space="preserve">exp3 </t>
  </si>
  <si>
    <t>exp4</t>
  </si>
  <si>
    <t>exp5</t>
  </si>
  <si>
    <t>exp6</t>
  </si>
  <si>
    <t>st.dev</t>
  </si>
  <si>
    <t>oHSV-Fluc 0.1</t>
  </si>
  <si>
    <t>RAW-BKG</t>
  </si>
  <si>
    <t>ΔΔ-Fluc 0.1</t>
  </si>
  <si>
    <t>luciferase expression</t>
  </si>
  <si>
    <t>ΔΔ-Fluc</t>
  </si>
  <si>
    <t>ΔΔ-EGFP</t>
  </si>
  <si>
    <t>ΔΔ-Fluc+ΔΔ-EGFP MOI 0.1</t>
  </si>
  <si>
    <t>ΔΔ-Fluc+ΔΔ-EGFP MOI 0.05</t>
  </si>
  <si>
    <t>ΔΔ-EGFP 0.1</t>
  </si>
  <si>
    <t>ΔΔ-Fluc + ΔΔ-EGFP coinfection</t>
  </si>
  <si>
    <t>ΔΔ-EGFP + ΔΔ-IL12 coinfection</t>
  </si>
  <si>
    <t>RAW</t>
  </si>
  <si>
    <t xml:space="preserve">ΔΔ-EGFP </t>
  </si>
  <si>
    <t>ΔΔ-Fluc + ΔΔ-EGFP 0.05</t>
  </si>
  <si>
    <t>ΔΔ-Fluc + ΔΔ-EGFP 0.1</t>
  </si>
  <si>
    <t>ΔΔ-EGFP + ΔΔ-IL12 0.05</t>
  </si>
  <si>
    <t>ΔΔ-EGFP + ΔΔ-IL12 0.1</t>
  </si>
  <si>
    <t>pg/mL</t>
  </si>
  <si>
    <t>adsorbance</t>
  </si>
  <si>
    <t>MDA-MB-231</t>
  </si>
  <si>
    <t>dev.st</t>
  </si>
  <si>
    <t>MOI 0.1</t>
  </si>
  <si>
    <t>MOI 0.01</t>
  </si>
  <si>
    <t>pg/ml</t>
  </si>
  <si>
    <t>ΔΔ-IL12</t>
  </si>
  <si>
    <t>ΔΔ-EGFP+ΔΔ-IL12 MOI 0.05</t>
  </si>
  <si>
    <t>ΔΔ-EGFP+ΔΔ-IL12 MOI 0.1</t>
  </si>
  <si>
    <t>exp 1</t>
  </si>
  <si>
    <t>exp 3</t>
  </si>
  <si>
    <t>EGFP EXPRESSION</t>
  </si>
  <si>
    <t>Fluc expression</t>
  </si>
  <si>
    <t>EGFP expression</t>
  </si>
  <si>
    <t>IL12 expression</t>
  </si>
  <si>
    <t>mean value</t>
  </si>
  <si>
    <t>ΔΔ-Fluc: LUCIFERASE expression measured as luminescence intensity</t>
  </si>
  <si>
    <t>ΔΔ-EGFP: EGFP expression measured as fluorescence intensity</t>
  </si>
  <si>
    <t>hIL-12 calibration curve</t>
  </si>
  <si>
    <t>ΔΔ-IL12 mono infection: IL-12 expression measured as IL-12 released in the cell supernatants</t>
  </si>
  <si>
    <t xml:space="preserve">mono infections </t>
  </si>
  <si>
    <t>ΔΔ-IL12 in combination with ΔΔ-EGFP: expression of IL12 measure as protein released in the cell supernatants</t>
  </si>
  <si>
    <t>CTR</t>
  </si>
  <si>
    <t>ΔΔ-Fluc/ΔΔ-EGFP MOI 0.1 (Fluc)</t>
  </si>
  <si>
    <t xml:space="preserve">Luciferase intensity in Vero cells </t>
  </si>
  <si>
    <t>24 hpi</t>
  </si>
  <si>
    <t>48 hpi</t>
  </si>
  <si>
    <t>ΔΔ-Fluc/ΔΔ-EGFP MOI 0.1 (EGFP)</t>
  </si>
  <si>
    <t>EGFP intensity in Vero cells</t>
  </si>
  <si>
    <t>Graphs made with values obtained as follws: Vero cell lysates after 24 hours of infection with supernatants of mono and co-infected MDA-MB-231 cells harvested at 72hpi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</si>
</sst>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0"/>
    <numFmt numFmtId="165" formatCode="0.000"/>
    <numFmt numFmtId="166" formatCode="#,##0.000"/>
  </numFmts>
  <fonts count="9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name val="Arial"/>
      <family val="2"/>
    </font>
    <font>
      <sz val="18"/>
      <color rgb="FFFF0000"/>
      <name val="Arial"/>
      <family val="2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164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/>
    <xf numFmtId="0" fontId="0" fillId="4" borderId="0" xfId="0" applyFill="1"/>
    <xf numFmtId="0" fontId="0" fillId="3" borderId="0" xfId="0" applyFill="1"/>
    <xf numFmtId="0" fontId="0" fillId="6" borderId="0" xfId="0" applyFill="1"/>
    <xf numFmtId="164" fontId="3" fillId="0" borderId="0" xfId="0" applyNumberFormat="1" applyFont="1"/>
    <xf numFmtId="1" fontId="0" fillId="0" borderId="0" xfId="0" applyNumberFormat="1"/>
    <xf numFmtId="166" fontId="0" fillId="0" borderId="0" xfId="0" applyNumberFormat="1"/>
    <xf numFmtId="166" fontId="1" fillId="0" borderId="0" xfId="0" applyNumberFormat="1" applyFont="1"/>
    <xf numFmtId="165" fontId="0" fillId="0" borderId="0" xfId="0" applyNumberFormat="1"/>
    <xf numFmtId="2" fontId="0" fillId="0" borderId="0" xfId="0" applyNumberFormat="1"/>
    <xf numFmtId="0" fontId="0" fillId="0" borderId="0" xfId="0" applyAlignment="1">
      <alignment horizontal="right" vertical="center"/>
    </xf>
    <xf numFmtId="0" fontId="0" fillId="7" borderId="0" xfId="0" applyFill="1"/>
    <xf numFmtId="0" fontId="0" fillId="0" borderId="0" xfId="0" applyFill="1" applyBorder="1"/>
    <xf numFmtId="0" fontId="1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3" borderId="0" xfId="0" applyFill="1" applyBorder="1"/>
    <xf numFmtId="0" fontId="2" fillId="0" borderId="0" xfId="0" applyFont="1" applyBorder="1"/>
    <xf numFmtId="164" fontId="0" fillId="0" borderId="0" xfId="0" applyNumberFormat="1" applyBorder="1"/>
    <xf numFmtId="164" fontId="0" fillId="3" borderId="0" xfId="0" applyNumberFormat="1" applyFill="1" applyBorder="1"/>
    <xf numFmtId="0" fontId="0" fillId="0" borderId="0" xfId="0" applyBorder="1" applyAlignment="1">
      <alignment vertical="center"/>
    </xf>
    <xf numFmtId="164" fontId="1" fillId="0" borderId="0" xfId="0" applyNumberFormat="1" applyFont="1" applyBorder="1"/>
    <xf numFmtId="0" fontId="0" fillId="4" borderId="0" xfId="0" applyFill="1" applyBorder="1"/>
    <xf numFmtId="164" fontId="0" fillId="4" borderId="0" xfId="0" applyNumberFormat="1" applyFill="1" applyBorder="1"/>
    <xf numFmtId="164" fontId="3" fillId="0" borderId="0" xfId="0" applyNumberFormat="1" applyFont="1" applyBorder="1"/>
    <xf numFmtId="1" fontId="0" fillId="0" borderId="0" xfId="0" applyNumberFormat="1" applyBorder="1"/>
    <xf numFmtId="0" fontId="0" fillId="0" borderId="0" xfId="0" applyBorder="1" applyAlignment="1">
      <alignment horizontal="center" vertical="center" wrapText="1"/>
    </xf>
    <xf numFmtId="0" fontId="0" fillId="6" borderId="0" xfId="0" applyFill="1" applyBorder="1"/>
    <xf numFmtId="166" fontId="0" fillId="0" borderId="0" xfId="0" applyNumberFormat="1" applyBorder="1"/>
    <xf numFmtId="0" fontId="6" fillId="3" borderId="0" xfId="0" applyFont="1" applyFill="1"/>
    <xf numFmtId="0" fontId="0" fillId="8" borderId="0" xfId="0" applyFill="1"/>
    <xf numFmtId="0" fontId="0" fillId="5" borderId="0" xfId="0" applyFill="1"/>
    <xf numFmtId="0" fontId="0" fillId="9" borderId="0" xfId="0" applyFill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0" fillId="10" borderId="0" xfId="0" applyFill="1"/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 vertical="center" textRotation="90"/>
    </xf>
    <xf numFmtId="0" fontId="0" fillId="0" borderId="0" xfId="0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5" fillId="3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Ex6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Ex7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8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Ex9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hIL-12 calibration curve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</c:trendlineLbl>
          </c:trendline>
          <c:xVal>
            <c:numRef>
              <c:f>'Raw data Figure 3d (IL12)'!$A$5:$A$11</c:f>
              <c:numCache>
                <c:formatCode>General</c:formatCode>
                <c:ptCount val="7"/>
                <c:pt idx="0">
                  <c:v>125</c:v>
                </c:pt>
                <c:pt idx="1">
                  <c:v>62.5</c:v>
                </c:pt>
                <c:pt idx="2">
                  <c:v>31.25</c:v>
                </c:pt>
                <c:pt idx="3">
                  <c:v>15.625</c:v>
                </c:pt>
                <c:pt idx="4">
                  <c:v>7.8120000000000003</c:v>
                </c:pt>
                <c:pt idx="5">
                  <c:v>3.91</c:v>
                </c:pt>
                <c:pt idx="6">
                  <c:v>0</c:v>
                </c:pt>
              </c:numCache>
            </c:numRef>
          </c:xVal>
          <c:yVal>
            <c:numRef>
              <c:f>'Raw data Figure 3d (IL12)'!$D$5:$D$11</c:f>
              <c:numCache>
                <c:formatCode>#,##0.000</c:formatCode>
                <c:ptCount val="7"/>
                <c:pt idx="0">
                  <c:v>1.6187499999999999</c:v>
                </c:pt>
                <c:pt idx="2">
                  <c:v>0.59670000000000001</c:v>
                </c:pt>
                <c:pt idx="3">
                  <c:v>0.37895000000000001</c:v>
                </c:pt>
                <c:pt idx="4">
                  <c:v>0.26574999999999999</c:v>
                </c:pt>
                <c:pt idx="5">
                  <c:v>0.22875000000000001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243-F44B-BF71-810E3D2FAC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2576208"/>
        <c:axId val="372576536"/>
      </c:scatterChart>
      <c:valAx>
        <c:axId val="372576208"/>
        <c:scaling>
          <c:orientation val="minMax"/>
          <c:max val="13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72576536"/>
        <c:crosses val="autoZero"/>
        <c:crossBetween val="midCat"/>
      </c:valAx>
      <c:valAx>
        <c:axId val="372576536"/>
        <c:scaling>
          <c:orientation val="minMax"/>
          <c:max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725762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3.9632545931758532E-4"/>
                  <c:y val="-5.0462962962962961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</c:trendlineLbl>
          </c:trendline>
          <c:xVal>
            <c:numRef>
              <c:f>[2]Foglio1!$A$30:$A$37</c:f>
              <c:numCache>
                <c:formatCode>General</c:formatCode>
                <c:ptCount val="8"/>
                <c:pt idx="0">
                  <c:v>500</c:v>
                </c:pt>
              </c:numCache>
            </c:numRef>
          </c:xVal>
          <c:yVal>
            <c:numRef>
              <c:f>[2]Foglio1!$D$30:$D$37</c:f>
              <c:numCache>
                <c:formatCode>General</c:formatCode>
                <c:ptCount val="8"/>
                <c:pt idx="0">
                  <c:v>3.1429999999999998</c:v>
                </c:pt>
                <c:pt idx="1">
                  <c:v>250</c:v>
                </c:pt>
                <c:pt idx="2">
                  <c:v>125</c:v>
                </c:pt>
                <c:pt idx="3">
                  <c:v>0.629</c:v>
                </c:pt>
                <c:pt idx="4">
                  <c:v>0.3175</c:v>
                </c:pt>
                <c:pt idx="5">
                  <c:v>0.13499999999999998</c:v>
                </c:pt>
                <c:pt idx="6">
                  <c:v>4.2499999999999982E-2</c:v>
                </c:pt>
                <c:pt idx="7">
                  <c:v>1.8499999999999989E-2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93F-ED4F-8BFD-0F84358ECD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8321064"/>
        <c:axId val="461955960"/>
      </c:scatterChart>
      <c:valAx>
        <c:axId val="378321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61955960"/>
        <c:crosses val="autoZero"/>
        <c:crossBetween val="midCat"/>
      </c:valAx>
      <c:valAx>
        <c:axId val="4619559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783210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IL-12 calibration curve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7.3854775329966649E-2"/>
                  <c:y val="0.2319289352482306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</c:trendlineLbl>
          </c:trendline>
          <c:xVal>
            <c:numRef>
              <c:f>'Raw data of Figure 5d (IL12)'!$A$4:$A$12</c:f>
              <c:numCache>
                <c:formatCode>General</c:formatCode>
                <c:ptCount val="9"/>
                <c:pt idx="0">
                  <c:v>500</c:v>
                </c:pt>
                <c:pt idx="1">
                  <c:v>250</c:v>
                </c:pt>
                <c:pt idx="2">
                  <c:v>125</c:v>
                </c:pt>
                <c:pt idx="3">
                  <c:v>62.5</c:v>
                </c:pt>
                <c:pt idx="4">
                  <c:v>31.25</c:v>
                </c:pt>
                <c:pt idx="5">
                  <c:v>15.625</c:v>
                </c:pt>
                <c:pt idx="6">
                  <c:v>7.8</c:v>
                </c:pt>
                <c:pt idx="7">
                  <c:v>3.9</c:v>
                </c:pt>
                <c:pt idx="8">
                  <c:v>0</c:v>
                </c:pt>
              </c:numCache>
            </c:numRef>
          </c:xVal>
          <c:yVal>
            <c:numRef>
              <c:f>'Raw data of Figure 5d (IL12)'!$D$4:$D$12</c:f>
              <c:numCache>
                <c:formatCode>General</c:formatCode>
                <c:ptCount val="9"/>
                <c:pt idx="2">
                  <c:v>1.6187499999999999</c:v>
                </c:pt>
                <c:pt idx="3">
                  <c:v>0.99004999999999999</c:v>
                </c:pt>
                <c:pt idx="4">
                  <c:v>0.59670000000000001</c:v>
                </c:pt>
                <c:pt idx="5">
                  <c:v>0.37895000000000001</c:v>
                </c:pt>
                <c:pt idx="6">
                  <c:v>0.26574999999999999</c:v>
                </c:pt>
                <c:pt idx="7">
                  <c:v>0.22875000000000001</c:v>
                </c:pt>
                <c:pt idx="8">
                  <c:v>0.11430000000000001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AED-524F-87FC-F17964CE70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5870520"/>
        <c:axId val="515868920"/>
      </c:scatterChart>
      <c:valAx>
        <c:axId val="515870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pg/ml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15868920"/>
        <c:crosses val="autoZero"/>
        <c:crossBetween val="midCat"/>
      </c:valAx>
      <c:valAx>
        <c:axId val="515868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 sz="1000" b="0" i="0" u="none" strike="noStrike" baseline="0">
                    <a:effectLst/>
                  </a:rPr>
                  <a:t>Assorbanza (450 nm)</a:t>
                </a:r>
                <a:endParaRPr lang="it-IT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158705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_xlchart.v1.0</cx:f>
      </cx:numDim>
    </cx:data>
    <cx:data id="1">
      <cx:numDim type="val">
        <cx:f>_xlchart.v1.1</cx:f>
      </cx:numDim>
    </cx:data>
  </cx:chartData>
  <cx:chart>
    <cx:plotArea>
      <cx:plotAreaRegion>
        <cx:series layoutId="boxWhisker" uniqueId="{5396B151-20EA-47F0-92F2-7C35679DEC88}">
          <cx:spPr>
            <a:solidFill>
              <a:schemeClr val="tx1"/>
            </a:solidFill>
            <a:ln w="25400">
              <a:solidFill>
                <a:schemeClr val="tx1"/>
              </a:solidFill>
            </a:ln>
          </cx:spPr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D9F84CE0-FF8E-4742-A402-15E21FFF8391}">
          <cx:spPr>
            <a:solidFill>
              <a:srgbClr val="FFFF00"/>
            </a:solidFill>
            <a:ln w="25400">
              <a:solidFill>
                <a:schemeClr val="tx1"/>
              </a:solidFill>
            </a:ln>
          </cx:spPr>
          <cx:dataId val="1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1"/>
        <cx:tickLabels/>
        <cx:spPr>
          <a:ln w="25400">
            <a:solidFill>
              <a:schemeClr val="tx1"/>
            </a:solidFill>
          </a:ln>
        </cx:spPr>
        <cx:txPr>
          <a:bodyPr rot="-60000000" spcFirstLastPara="1" vertOverflow="ellipsis" vert="horz" wrap="square" lIns="0" tIns="0" rIns="0" bIns="0" anchor="ctr" anchorCtr="1"/>
          <a:lstStyle/>
          <a:p>
            <a:pPr>
              <a:defRPr lang="it-IT" sz="900" b="0" i="0" u="none" strike="noStrike" kern="1200" baseline="0">
                <a:solidFill>
                  <a:schemeClr val="bg1"/>
                </a:solidFill>
                <a:latin typeface="Calibri" panose="020F0502020204030204"/>
              </a:defRPr>
            </a:pPr>
            <a:endParaRPr lang="it-IT">
              <a:solidFill>
                <a:schemeClr val="bg1"/>
              </a:solidFill>
            </a:endParaRPr>
          </a:p>
        </cx:txPr>
      </cx:axis>
      <cx:axis id="1">
        <cx:valScaling max="25000"/>
        <cx:title>
          <cx:tx>
            <cx:rich>
              <a:bodyPr spcFirstLastPara="1" vertOverflow="ellipsis" wrap="square" lIns="0" tIns="0" rIns="0" bIns="0" anchor="ctr" anchorCtr="1"/>
              <a:lstStyle/>
              <a:p>
                <a:pPr algn="ctr">
                  <a:defRPr>
                    <a:solidFill>
                      <a:sysClr val="windowText" lastClr="000000"/>
                    </a:solidFill>
                  </a:defRPr>
                </a:pPr>
                <a:r>
                  <a:rPr lang="it-IT" sz="1600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EGFP expression</a:t>
                </a:r>
              </a:p>
              <a:p>
                <a:pPr algn="ctr">
                  <a:defRPr>
                    <a:solidFill>
                      <a:sysClr val="windowText" lastClr="000000"/>
                    </a:solidFill>
                  </a:defRPr>
                </a:pPr>
                <a:r>
                  <a:rPr lang="it-IT" sz="1600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(fluorescence intensity</a:t>
                </a:r>
                <a:r>
                  <a:rPr lang="it-IT" sz="16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)</a:t>
                </a:r>
              </a:p>
            </cx:rich>
          </cx:tx>
        </cx:title>
        <cx:majorTickMarks type="out"/>
        <cx:tickLabels/>
        <cx:spPr>
          <a:ln w="25400">
            <a:solidFill>
              <a:schemeClr val="tx1"/>
            </a:solidFill>
          </a:ln>
        </cx:spPr>
        <cx:txPr>
          <a:bodyPr rot="-60000000" spcFirstLastPara="1" vertOverflow="ellipsis" vert="horz" wrap="square" lIns="0" tIns="0" rIns="0" bIns="0" anchor="ctr" anchorCtr="1"/>
          <a:lstStyle/>
          <a:p>
            <a:pPr>
              <a:defRPr sz="1400" b="1" baseline="0">
                <a:solidFill>
                  <a:sysClr val="windowText" lastClr="000000"/>
                </a:solidFill>
                <a:latin typeface="Arial" panose="020B0604020202020204" pitchFamily="34" charset="0"/>
              </a:defRPr>
            </a:pPr>
            <a:endParaRPr lang="it-IT" sz="1400" b="1" baseline="0">
              <a:solidFill>
                <a:sysClr val="windowText" lastClr="000000"/>
              </a:solidFill>
              <a:latin typeface="Arial" panose="020B0604020202020204" pitchFamily="34" charset="0"/>
            </a:endParaRPr>
          </a:p>
        </cx:txPr>
      </cx:axis>
    </cx:plotArea>
  </cx:chart>
  <cx:spPr>
    <a:ln>
      <a:noFill/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_xlchart.v1.4</cx:f>
      </cx:numDim>
    </cx:data>
    <cx:data id="1">
      <cx:numDim type="val">
        <cx:f>_xlchart.v1.5</cx:f>
      </cx:numDim>
    </cx:data>
  </cx:chartData>
  <cx:chart>
    <cx:title pos="t" align="ctr" overlay="0">
      <cx:tx>
        <cx:rich>
          <a:bodyPr rot="0" spcFirstLastPara="1" vertOverflow="ellipsis" vert="horz" wrap="square" lIns="0" tIns="0" rIns="0" bIns="0" anchor="ctr" anchorCtr="1"/>
          <a:lstStyle/>
          <a:p>
            <a:pPr algn="ctr">
              <a:defRPr/>
            </a:pPr>
            <a:endParaRPr lang="it-IT"/>
          </a:p>
        </cx:rich>
      </cx:tx>
    </cx:title>
    <cx:plotArea>
      <cx:plotAreaRegion>
        <cx:plotSurface>
          <cx:spPr>
            <a:noFill/>
          </cx:spPr>
        </cx:plotSurface>
        <cx:series layoutId="boxWhisker" uniqueId="{B7D80154-BE79-4103-84DC-B084D92DF659}">
          <cx:spPr>
            <a:solidFill>
              <a:schemeClr val="tx1"/>
            </a:solidFill>
            <a:ln w="25400">
              <a:solidFill>
                <a:schemeClr val="tx1"/>
              </a:solidFill>
            </a:ln>
          </cx:spPr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761DDD01-187D-408A-8739-C74240833DDC}">
          <cx:spPr>
            <a:solidFill>
              <a:srgbClr val="0000FF"/>
            </a:solidFill>
            <a:ln w="25400">
              <a:solidFill>
                <a:schemeClr val="tx1"/>
              </a:solidFill>
            </a:ln>
          </cx:spPr>
          <cx:dataId val="1"/>
          <cx:layoutPr>
            <cx:visibility meanLine="0" meanMarker="1" nonoutliers="1" outliers="0"/>
            <cx:statistics quartileMethod="exclusive"/>
          </cx:layoutPr>
        </cx:series>
      </cx:plotAreaRegion>
      <cx:axis id="0">
        <cx:catScaling gapWidth="1"/>
        <cx:tickLabels/>
        <cx:spPr>
          <a:ln w="25400">
            <a:solidFill>
              <a:schemeClr val="tx1"/>
            </a:solidFill>
          </a:ln>
        </cx:spPr>
        <cx:txPr>
          <a:bodyPr rot="-60000000" spcFirstLastPara="1" vertOverflow="ellipsis" vert="horz" wrap="square" lIns="0" tIns="0" rIns="0" bIns="0" anchor="ctr" anchorCtr="1"/>
          <a:lstStyle/>
          <a:p>
            <a:pPr>
              <a:defRPr lang="it-IT" sz="900" b="0" i="0" u="none" strike="noStrike" kern="1200" baseline="0">
                <a:solidFill>
                  <a:schemeClr val="bg1"/>
                </a:solidFill>
                <a:latin typeface="Calibri" panose="020F0502020204030204"/>
              </a:defRPr>
            </a:pPr>
            <a:endParaRPr lang="it-IT">
              <a:solidFill>
                <a:schemeClr val="bg1"/>
              </a:solidFill>
            </a:endParaRPr>
          </a:p>
        </cx:txPr>
      </cx:axis>
      <cx:axis id="1">
        <cx:valScaling max="160000"/>
        <cx:title>
          <cx:tx>
            <cx:rich>
              <a:bodyPr spcFirstLastPara="1" vertOverflow="ellipsis" wrap="square" lIns="0" tIns="0" rIns="0" bIns="0" anchor="ctr" anchorCtr="1"/>
              <a:lstStyle/>
              <a:p>
                <a:pPr algn="ctr">
                  <a:defRPr lang="it-IT" sz="1600" b="0" i="0" u="none" strike="noStrike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Calibri" panose="020F0502020204030204"/>
                  </a:defRPr>
                </a:pPr>
                <a:r>
                  <a:rPr lang="it-IT" sz="16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Fluc expression</a:t>
                </a:r>
              </a:p>
              <a:p>
                <a:pPr algn="ctr">
                  <a:defRPr lang="it-IT" sz="1600" b="0" i="0" u="none" strike="noStrike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Calibri" panose="020F0502020204030204"/>
                  </a:defRPr>
                </a:pPr>
                <a:r>
                  <a:rPr lang="it-IT" sz="16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(luminescence intensity)</a:t>
                </a:r>
              </a:p>
            </cx:rich>
          </cx:tx>
        </cx:title>
        <cx:majorTickMarks type="out"/>
        <cx:tickLabels/>
        <cx:numFmt formatCode="0" sourceLinked="0"/>
        <cx:spPr>
          <a:ln w="25400">
            <a:solidFill>
              <a:schemeClr val="tx1"/>
            </a:solidFill>
          </a:ln>
        </cx:spPr>
        <cx:txPr>
          <a:bodyPr rot="-60000000" spcFirstLastPara="1" vertOverflow="ellipsis" vert="horz" wrap="square" lIns="0" tIns="0" rIns="0" bIns="0" anchor="ctr" anchorCtr="1"/>
          <a:lstStyle/>
          <a:p>
            <a:pPr>
              <a:defRPr lang="it-IT" sz="14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 panose="020B0604020202020204" pitchFamily="34" charset="0"/>
                <a:cs typeface="Arial" panose="020B0604020202020204" pitchFamily="34" charset="0"/>
              </a:defRPr>
            </a:pPr>
            <a:endParaRPr lang="it-IT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x:txPr>
      </cx:axis>
    </cx:plotArea>
  </cx:chart>
  <cx:spPr>
    <a:ln>
      <a:noFill/>
    </a:ln>
  </cx:spPr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_xlchart.v1.2</cx:f>
      </cx:numDim>
    </cx:data>
    <cx:data id="1">
      <cx:numDim type="val">
        <cx:f>_xlchart.v1.3</cx:f>
      </cx:numDim>
    </cx:data>
  </cx:chartData>
  <cx:chart>
    <cx:title pos="t" align="ctr" overlay="0">
      <cx:tx>
        <cx:rich>
          <a:bodyPr rot="0" spcFirstLastPara="1" vertOverflow="ellipsis" vert="horz" wrap="square" lIns="0" tIns="0" rIns="0" bIns="0" anchor="ctr" anchorCtr="1"/>
          <a:lstStyle/>
          <a:p>
            <a:pPr algn="ctr">
              <a:defRPr/>
            </a:pPr>
            <a:endParaRPr lang="it-IT"/>
          </a:p>
        </cx:rich>
      </cx:tx>
    </cx:title>
    <cx:plotArea>
      <cx:plotAreaRegion>
        <cx:series layoutId="boxWhisker" uniqueId="{6A4231F2-A5A6-4299-9684-13C95EA51542}">
          <cx:spPr>
            <a:solidFill>
              <a:schemeClr val="tx1"/>
            </a:solidFill>
            <a:ln w="25400">
              <a:solidFill>
                <a:schemeClr val="tx1"/>
              </a:solidFill>
            </a:ln>
          </cx:spPr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C160FD7C-2794-43B2-BCA7-F27762079419}">
          <cx:spPr>
            <a:solidFill>
              <a:srgbClr val="FF0000"/>
            </a:solidFill>
            <a:ln w="25400">
              <a:solidFill>
                <a:schemeClr val="tx1"/>
              </a:solidFill>
            </a:ln>
          </cx:spPr>
          <cx:dataId val="1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1"/>
        <cx:tickLabels/>
        <cx:spPr>
          <a:ln w="25400">
            <a:solidFill>
              <a:schemeClr val="tx1"/>
            </a:solidFill>
          </a:ln>
        </cx:spPr>
        <cx:txPr>
          <a:bodyPr rot="-60000000" spcFirstLastPara="1" vertOverflow="ellipsis" vert="horz" wrap="square" lIns="0" tIns="0" rIns="0" bIns="0" anchor="ctr" anchorCtr="1"/>
          <a:lstStyle/>
          <a:p>
            <a:pPr>
              <a:defRPr lang="it-IT" sz="900" b="0" i="0" u="none" strike="noStrike" kern="1200" baseline="0">
                <a:solidFill>
                  <a:schemeClr val="bg1"/>
                </a:solidFill>
                <a:latin typeface="Calibri" panose="020F0502020204030204"/>
              </a:defRPr>
            </a:pPr>
            <a:endParaRPr lang="it-IT">
              <a:solidFill>
                <a:schemeClr val="bg1"/>
              </a:solidFill>
            </a:endParaRPr>
          </a:p>
        </cx:txPr>
      </cx:axis>
      <cx:axis id="1">
        <cx:valScaling/>
        <cx:title>
          <cx:tx>
            <cx:rich>
              <a:bodyPr spcFirstLastPara="1" vertOverflow="ellipsis" wrap="square" lIns="0" tIns="0" rIns="0" bIns="0" anchor="ctr" anchorCtr="1"/>
              <a:lstStyle/>
              <a:p>
                <a:pPr algn="ctr">
                  <a:defRPr lang="it-IT" sz="1600" b="0" i="0" u="none" strike="noStrike" baseline="0">
                    <a:solidFill>
                      <a:sysClr val="windowText" lastClr="000000"/>
                    </a:solidFill>
                    <a:latin typeface="Calibri" panose="020F0502020204030204"/>
                  </a:defRPr>
                </a:pPr>
                <a:r>
                  <a:rPr lang="it-IT" sz="1600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IL12 expression</a:t>
                </a:r>
              </a:p>
              <a:p>
                <a:pPr algn="ctr">
                  <a:defRPr lang="it-IT" sz="1600" b="0" i="0" u="none" strike="noStrike" baseline="0">
                    <a:solidFill>
                      <a:sysClr val="windowText" lastClr="000000"/>
                    </a:solidFill>
                    <a:latin typeface="Calibri" panose="020F0502020204030204"/>
                  </a:defRPr>
                </a:pPr>
                <a:r>
                  <a:rPr lang="it-IT" sz="1600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(pg/ml)</a:t>
                </a:r>
              </a:p>
            </cx:rich>
          </cx:tx>
        </cx:title>
        <cx:majorTickMarks type="out"/>
        <cx:tickLabels/>
        <cx:spPr>
          <a:ln w="25400">
            <a:solidFill>
              <a:schemeClr val="tx1"/>
            </a:solidFill>
          </a:ln>
        </cx:spPr>
        <cx:txPr>
          <a:bodyPr rot="-60000000" spcFirstLastPara="1" vertOverflow="ellipsis" vert="horz" wrap="square" lIns="0" tIns="0" rIns="0" bIns="0" anchor="ctr" anchorCtr="1"/>
          <a:lstStyle/>
          <a:p>
            <a:pPr>
              <a:defRPr lang="it-IT" sz="14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 panose="020B0604020202020204" pitchFamily="34" charset="0"/>
                <a:cs typeface="Arial" panose="020B0604020202020204" pitchFamily="34" charset="0"/>
              </a:defRPr>
            </a:pPr>
            <a:endParaRPr lang="it-IT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x:txPr>
      </cx:axis>
    </cx:plotArea>
  </cx:chart>
  <cx:spPr>
    <a:ln>
      <a:noFill/>
    </a:ln>
  </cx:spPr>
  <cx:clrMapOvr bg1="lt1" tx1="dk1" bg2="lt2" tx2="dk2" accent1="accent1" accent2="accent2" accent3="accent3" accent4="accent4" accent5="accent5" accent6="accent6" hlink="hlink" folHlink="folHlink"/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 dir="row">_xlchart.v1.11</cx:f>
      </cx:numDim>
    </cx:data>
    <cx:data id="1">
      <cx:numDim type="val">
        <cx:f dir="row">_xlchart.v1.12</cx:f>
      </cx:numDim>
    </cx:data>
    <cx:data id="2">
      <cx:numDim type="val">
        <cx:f dir="row">_xlchart.v1.13</cx:f>
      </cx:numDim>
    </cx:data>
    <cx:data id="3">
      <cx:numDim type="val">
        <cx:f dir="row">_xlchart.v1.10</cx:f>
      </cx:numDim>
    </cx:data>
  </cx:chartData>
  <cx:chart>
    <cx:plotArea>
      <cx:plotAreaRegion>
        <cx:series layoutId="boxWhisker" uniqueId="{7912DE9E-32EF-49B9-B449-80CF0F1730CB}" formatIdx="0">
          <cx:spPr>
            <a:solidFill>
              <a:srgbClr val="FFFF00"/>
            </a:solidFill>
            <a:ln w="25400">
              <a:solidFill>
                <a:schemeClr val="tx1"/>
              </a:solidFill>
            </a:ln>
          </cx:spPr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4A23A023-4646-45AD-BE68-1EC197C7C40F}" formatIdx="1">
          <cx:spPr>
            <a:pattFill prst="wdUpDiag">
              <a:fgClr>
                <a:srgbClr val="0000FF"/>
              </a:fgClr>
              <a:bgClr>
                <a:srgbClr val="FFFF00"/>
              </a:bgClr>
            </a:pattFill>
            <a:ln w="25400">
              <a:solidFill>
                <a:schemeClr val="tx1"/>
              </a:solidFill>
            </a:ln>
          </cx:spPr>
          <cx:dataId val="1"/>
          <cx:layoutPr>
            <cx:visibility meanLine="0" meanMarker="1" nonoutliers="0" outliers="1"/>
            <cx:statistics quartileMethod="exclusive"/>
          </cx:layoutPr>
        </cx:series>
        <cx:series layoutId="boxWhisker" uniqueId="{FE691594-C665-42CE-B4FF-7A919A67F94B}" formatIdx="2">
          <cx:spPr>
            <a:pattFill prst="wdUpDiag">
              <a:fgClr>
                <a:srgbClr val="0000FF"/>
              </a:fgClr>
              <a:bgClr>
                <a:srgbClr val="FFFF00"/>
              </a:bgClr>
            </a:pattFill>
            <a:ln w="25400">
              <a:solidFill>
                <a:schemeClr val="tx1"/>
              </a:solidFill>
            </a:ln>
          </cx:spPr>
          <cx:dataId val="2"/>
          <cx:layoutPr>
            <cx:visibility meanLine="0" meanMarker="1" nonoutliers="0" outliers="1"/>
            <cx:statistics quartileMethod="exclusive"/>
          </cx:layoutPr>
        </cx:series>
        <cx:series layoutId="boxWhisker" uniqueId="{0000000B-30C7-41F1-87EA-0180B8752BA0}">
          <cx:spPr>
            <a:solidFill>
              <a:srgbClr val="0000FF"/>
            </a:solidFill>
            <a:ln w="25400">
              <a:solidFill>
                <a:schemeClr val="tx1"/>
              </a:solidFill>
            </a:ln>
          </cx:spPr>
          <cx:dataId val="3"/>
          <cx:layoutPr>
            <cx:statistics quartileMethod="exclusive"/>
          </cx:layoutPr>
        </cx:series>
      </cx:plotAreaRegion>
      <cx:axis id="0">
        <cx:catScaling gapWidth="1"/>
        <cx:tickLabels/>
        <cx:spPr>
          <a:ln w="25400">
            <a:solidFill>
              <a:schemeClr val="tx1"/>
            </a:solidFill>
          </a:ln>
        </cx:spPr>
        <cx:txPr>
          <a:bodyPr rot="-60000000" spcFirstLastPara="1" vertOverflow="ellipsis" vert="horz" wrap="square" lIns="0" tIns="0" rIns="0" bIns="0" anchor="ctr" anchorCtr="1"/>
          <a:lstStyle/>
          <a:p>
            <a:pPr>
              <a:defRPr lang="it-IT" sz="900" b="0" i="0" u="none" strike="noStrike" kern="1200" baseline="0">
                <a:solidFill>
                  <a:schemeClr val="bg1"/>
                </a:solidFill>
                <a:latin typeface="Calibri" panose="020F0502020204030204"/>
              </a:defRPr>
            </a:pPr>
            <a:endParaRPr lang="it-IT">
              <a:solidFill>
                <a:schemeClr val="bg1"/>
              </a:solidFill>
            </a:endParaRPr>
          </a:p>
        </cx:txPr>
      </cx:axis>
      <cx:axis id="1">
        <cx:valScaling min="0"/>
        <cx:title>
          <cx:tx>
            <cx:rich>
              <a:bodyPr spcFirstLastPara="1" vertOverflow="ellipsis" wrap="square" lIns="0" tIns="0" rIns="0" bIns="0" anchor="ctr" anchorCtr="1"/>
              <a:lstStyle/>
              <a:p>
                <a:pPr algn="ctr">
                  <a:defRPr lang="it-IT" sz="1600" b="0" i="0" u="none" strike="noStrike" baseline="0">
                    <a:solidFill>
                      <a:sysClr val="windowText" lastClr="000000"/>
                    </a:solidFill>
                    <a:latin typeface="Calibri" panose="020F0502020204030204"/>
                  </a:defRPr>
                </a:pPr>
                <a:r>
                  <a:rPr lang="it-IT" sz="1600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EGFP expression </a:t>
                </a:r>
              </a:p>
              <a:p>
                <a:pPr algn="ctr">
                  <a:defRPr lang="it-IT" sz="1600" b="0" i="0" u="none" strike="noStrike" baseline="0">
                    <a:solidFill>
                      <a:sysClr val="windowText" lastClr="000000"/>
                    </a:solidFill>
                    <a:latin typeface="Calibri" panose="020F0502020204030204"/>
                  </a:defRPr>
                </a:pPr>
                <a:r>
                  <a:rPr lang="it-IT" sz="1600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(fluorescence intensity)</a:t>
                </a:r>
              </a:p>
            </cx:rich>
          </cx:tx>
        </cx:title>
        <cx:majorTickMarks type="out"/>
        <cx:tickLabels/>
        <cx:spPr>
          <a:ln w="25400">
            <a:solidFill>
              <a:schemeClr val="tx1"/>
            </a:solidFill>
          </a:ln>
        </cx:spPr>
        <cx:txPr>
          <a:bodyPr rot="-60000000" spcFirstLastPara="1" vertOverflow="ellipsis" vert="horz" wrap="square" lIns="0" tIns="0" rIns="0" bIns="0" anchor="ctr" anchorCtr="1"/>
          <a:lstStyle/>
          <a:p>
            <a:pPr>
              <a:defRPr lang="it-IT" sz="14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 panose="020B0604020202020204" pitchFamily="34" charset="0"/>
                <a:cs typeface="Arial" panose="020B0604020202020204" pitchFamily="34" charset="0"/>
              </a:defRPr>
            </a:pPr>
            <a:endParaRPr lang="it-IT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x:txPr>
      </cx:axis>
    </cx:plotArea>
  </cx:chart>
  <cx:spPr>
    <a:ln>
      <a:noFill/>
    </a:ln>
  </cx:spPr>
  <cx:clrMapOvr bg1="lt1" tx1="dk1" bg2="lt2" tx2="dk2" accent1="accent1" accent2="accent2" accent3="accent3" accent4="accent4" accent5="accent5" accent6="accent6" hlink="hlink" folHlink="folHlink"/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 dir="row">_xlchart.v1.6</cx:f>
      </cx:numDim>
    </cx:data>
    <cx:data id="1">
      <cx:numDim type="val">
        <cx:f dir="row">_xlchart.v1.7</cx:f>
      </cx:numDim>
    </cx:data>
    <cx:data id="2">
      <cx:numDim type="val">
        <cx:f dir="row">_xlchart.v1.8</cx:f>
      </cx:numDim>
    </cx:data>
    <cx:data id="3">
      <cx:numDim type="val">
        <cx:f dir="row">_xlchart.v1.9</cx:f>
      </cx:numDim>
    </cx:data>
  </cx:chartData>
  <cx:chart>
    <cx:plotArea>
      <cx:plotAreaRegion>
        <cx:plotSurface>
          <cx:spPr>
            <a:ln>
              <a:noFill/>
            </a:ln>
          </cx:spPr>
        </cx:plotSurface>
        <cx:series layoutId="boxWhisker" uniqueId="{7F9CE0F4-C5F1-4D66-8F98-8D78D231A9B4}">
          <cx:spPr>
            <a:solidFill>
              <a:srgbClr val="FFFF00"/>
            </a:solidFill>
            <a:ln w="25400">
              <a:solidFill>
                <a:schemeClr val="tx1"/>
              </a:solidFill>
            </a:ln>
          </cx:spPr>
          <cx:dataId val="0"/>
          <cx:layoutPr>
            <cx:statistics quartileMethod="exclusive"/>
          </cx:layoutPr>
        </cx:series>
        <cx:series layoutId="boxWhisker" uniqueId="{FAF8E2A9-04F1-422F-94EA-6C62A0D6AAB2}">
          <cx:spPr>
            <a:pattFill prst="wdUpDiag">
              <a:fgClr>
                <a:srgbClr val="0000FF"/>
              </a:fgClr>
              <a:bgClr>
                <a:srgbClr val="FFFF00"/>
              </a:bgClr>
            </a:pattFill>
            <a:ln w="25400">
              <a:solidFill>
                <a:schemeClr val="tx1"/>
              </a:solidFill>
            </a:ln>
          </cx:spPr>
          <cx:dataId val="1"/>
          <cx:layoutPr>
            <cx:statistics quartileMethod="exclusive"/>
          </cx:layoutPr>
        </cx:series>
        <cx:series layoutId="boxWhisker" uniqueId="{25EEA3B1-E71D-4CFB-BD34-F1D7FBB6F193}">
          <cx:spPr>
            <a:pattFill prst="wdUpDiag">
              <a:fgClr>
                <a:srgbClr val="0000FF"/>
              </a:fgClr>
              <a:bgClr>
                <a:srgbClr val="FFFF00"/>
              </a:bgClr>
            </a:pattFill>
            <a:ln w="25400">
              <a:solidFill>
                <a:schemeClr val="tx1"/>
              </a:solidFill>
            </a:ln>
          </cx:spPr>
          <cx:dataId val="2"/>
          <cx:layoutPr>
            <cx:statistics quartileMethod="exclusive"/>
          </cx:layoutPr>
        </cx:series>
        <cx:series layoutId="boxWhisker" uniqueId="{22A176DE-28D6-4EC1-8F6C-40E058097260}">
          <cx:spPr>
            <a:solidFill>
              <a:srgbClr val="0000FF"/>
            </a:solidFill>
            <a:ln w="25400">
              <a:solidFill>
                <a:schemeClr val="tx1"/>
              </a:solidFill>
            </a:ln>
          </cx:spPr>
          <cx:dataId val="3"/>
          <cx:layoutPr>
            <cx:statistics quartileMethod="exclusive"/>
          </cx:layoutPr>
        </cx:series>
      </cx:plotAreaRegion>
      <cx:axis id="0">
        <cx:catScaling gapWidth="1"/>
        <cx:tickLabels/>
        <cx:spPr>
          <a:ln w="25400">
            <a:solidFill>
              <a:schemeClr val="tx1"/>
            </a:solidFill>
          </a:ln>
        </cx:spPr>
        <cx:txPr>
          <a:bodyPr spcFirstLastPara="1" vertOverflow="ellipsis" wrap="square" lIns="0" tIns="0" rIns="0" bIns="0" anchor="ctr" anchorCtr="1"/>
          <a:lstStyle/>
          <a:p>
            <a:pPr>
              <a:defRPr>
                <a:solidFill>
                  <a:schemeClr val="bg1"/>
                </a:solidFill>
              </a:defRPr>
            </a:pPr>
            <a:endParaRPr lang="it-IT">
              <a:solidFill>
                <a:schemeClr val="bg1"/>
              </a:solidFill>
            </a:endParaRPr>
          </a:p>
        </cx:txPr>
      </cx:axis>
      <cx:axis id="1">
        <cx:valScaling max="160000"/>
        <cx:title>
          <cx:tx>
            <cx:rich>
              <a:bodyPr spcFirstLastPara="1" vertOverflow="ellipsis" wrap="square" lIns="0" tIns="0" rIns="0" bIns="0" anchor="ctr" anchorCtr="1"/>
              <a:lstStyle/>
              <a:p>
                <a:pPr algn="ctr">
                  <a:defRPr lang="it-IT" sz="16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Calibri" panose="020F0502020204030204"/>
                  </a:defRPr>
                </a:pPr>
                <a:r>
                  <a:rPr lang="it-IT" sz="1600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Fluc expression</a:t>
                </a:r>
              </a:p>
              <a:p>
                <a:pPr algn="ctr">
                  <a:defRPr lang="it-IT" sz="16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Calibri" panose="020F0502020204030204"/>
                  </a:defRPr>
                </a:pPr>
                <a:r>
                  <a:rPr lang="it-IT" sz="1600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(luminescence intensity)</a:t>
                </a:r>
                <a:endParaRPr lang="it-IT" sz="1600" b="1">
                  <a:solidFill>
                    <a:sysClr val="windowText" lastClr="000000"/>
                  </a:solidFill>
                </a:endParaRPr>
              </a:p>
            </cx:rich>
          </cx:tx>
        </cx:title>
        <cx:majorTickMarks type="out"/>
        <cx:tickLabels/>
        <cx:spPr>
          <a:ln w="25400">
            <a:solidFill>
              <a:schemeClr val="tx1"/>
            </a:solidFill>
          </a:ln>
        </cx:spPr>
        <cx:txPr>
          <a:bodyPr spcFirstLastPara="1" vertOverflow="ellipsis" wrap="square" lIns="0" tIns="0" rIns="0" bIns="0" anchor="ctr" anchorCtr="1"/>
          <a:lstStyle/>
          <a:p>
            <a:pPr>
              <a:defRPr lang="it-IT" sz="14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 panose="020B0604020202020204" pitchFamily="34" charset="0"/>
                <a:cs typeface="Arial" panose="020B0604020202020204" pitchFamily="34" charset="0"/>
              </a:defRPr>
            </a:pPr>
            <a:endParaRPr lang="it-IT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x:txPr>
      </cx:axis>
    </cx:plotArea>
  </cx:chart>
  <cx:spPr>
    <a:ln>
      <a:noFill/>
    </a:ln>
  </cx:spPr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 dir="row">_xlchart.v1.14</cx:f>
      </cx:numDim>
    </cx:data>
    <cx:data id="1">
      <cx:numDim type="val">
        <cx:f dir="row">_xlchart.v1.15</cx:f>
      </cx:numDim>
    </cx:data>
    <cx:data id="2">
      <cx:numDim type="val">
        <cx:f dir="row">_xlchart.v1.16</cx:f>
      </cx:numDim>
    </cx:data>
  </cx:chartData>
  <cx:chart>
    <cx:plotArea>
      <cx:plotAreaRegion>
        <cx:series layoutId="boxWhisker" uniqueId="{9E244503-65FC-4FF3-B4A9-157C9B78063F}">
          <cx:spPr>
            <a:solidFill>
              <a:srgbClr val="FFFF00"/>
            </a:solidFill>
            <a:ln w="25400">
              <a:solidFill>
                <a:schemeClr val="tx1">
                  <a:alpha val="95000"/>
                </a:schemeClr>
              </a:solidFill>
            </a:ln>
          </cx:spPr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6AA895DA-D02B-4A40-B28A-0E54E262D6BE}">
          <cx:spPr>
            <a:pattFill prst="plaid">
              <a:fgClr>
                <a:srgbClr val="FFFF00"/>
              </a:fgClr>
              <a:bgClr>
                <a:srgbClr val="FF0000"/>
              </a:bgClr>
            </a:pattFill>
            <a:ln w="25400">
              <a:solidFill>
                <a:schemeClr val="tx1"/>
              </a:solidFill>
            </a:ln>
          </cx:spPr>
          <cx:dataId val="1"/>
          <cx:layoutPr>
            <cx:visibility meanLine="0" meanMarker="1" nonoutliers="0" outliers="1"/>
            <cx:statistics quartileMethod="exclusive"/>
          </cx:layoutPr>
        </cx:series>
        <cx:series layoutId="boxWhisker" uniqueId="{B05F1086-101E-4B43-86D7-03A8031A845B}">
          <cx:spPr>
            <a:pattFill prst="plaid">
              <a:fgClr>
                <a:srgbClr val="FFFF00"/>
              </a:fgClr>
              <a:bgClr>
                <a:srgbClr val="FF0000"/>
              </a:bgClr>
            </a:pattFill>
            <a:ln w="25400">
              <a:solidFill>
                <a:schemeClr val="tx1"/>
              </a:solidFill>
            </a:ln>
          </cx:spPr>
          <cx:dataId val="2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1"/>
        <cx:tickLabels/>
        <cx:spPr>
          <a:ln w="25400">
            <a:solidFill>
              <a:schemeClr val="tx1"/>
            </a:solidFill>
          </a:ln>
        </cx:spPr>
        <cx:txPr>
          <a:bodyPr rot="-60000000" spcFirstLastPara="1" vertOverflow="ellipsis" vert="horz" wrap="square" lIns="0" tIns="0" rIns="0" bIns="0" anchor="ctr" anchorCtr="1"/>
          <a:lstStyle/>
          <a:p>
            <a:pPr>
              <a:defRPr lang="it-IT" sz="900" b="0" i="0" u="none" strike="noStrike" kern="1200" baseline="0">
                <a:solidFill>
                  <a:schemeClr val="bg1"/>
                </a:solidFill>
                <a:latin typeface="Calibri" panose="020F0502020204030204"/>
              </a:defRPr>
            </a:pPr>
            <a:endParaRPr lang="it-IT">
              <a:solidFill>
                <a:schemeClr val="bg1"/>
              </a:solidFill>
            </a:endParaRPr>
          </a:p>
        </cx:txPr>
      </cx:axis>
      <cx:axis id="1">
        <cx:valScaling/>
        <cx:title>
          <cx:tx>
            <cx:rich>
              <a:bodyPr spcFirstLastPara="1" vertOverflow="ellipsis" wrap="square" lIns="0" tIns="0" rIns="0" bIns="0" anchor="ctr" anchorCtr="1"/>
              <a:lstStyle/>
              <a:p>
                <a:pPr algn="ctr">
                  <a:defRPr lang="it-IT" sz="1600" b="0" i="0" u="none" strike="noStrike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Calibri" panose="020F0502020204030204"/>
                  </a:defRPr>
                </a:pPr>
                <a:r>
                  <a:rPr lang="it-IT" sz="1600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EGFP expression</a:t>
                </a:r>
              </a:p>
              <a:p>
                <a:pPr algn="ctr">
                  <a:defRPr lang="it-IT" sz="1600" b="0" i="0" u="none" strike="noStrike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Calibri" panose="020F0502020204030204"/>
                  </a:defRPr>
                </a:pPr>
                <a:r>
                  <a:rPr lang="it-IT" sz="1600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(fluorescence intensity)</a:t>
                </a:r>
              </a:p>
            </cx:rich>
          </cx:tx>
        </cx:title>
        <cx:majorTickMarks type="out"/>
        <cx:tickLabels/>
        <cx:spPr>
          <a:ln w="25400">
            <a:solidFill>
              <a:schemeClr val="tx1"/>
            </a:solidFill>
          </a:ln>
        </cx:spPr>
        <cx:txPr>
          <a:bodyPr rot="-60000000" spcFirstLastPara="1" vertOverflow="ellipsis" vert="horz" wrap="square" lIns="0" tIns="0" rIns="0" bIns="0" anchor="ctr" anchorCtr="1"/>
          <a:lstStyle/>
          <a:p>
            <a:pPr>
              <a:defRPr lang="it-IT" sz="14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 panose="020B0604020202020204" pitchFamily="34" charset="0"/>
                <a:cs typeface="Arial" panose="020B0604020202020204" pitchFamily="34" charset="0"/>
              </a:defRPr>
            </a:pPr>
            <a:endParaRPr lang="it-IT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x:txPr>
      </cx:axis>
    </cx:plotArea>
  </cx:chart>
  <cx:spPr>
    <a:ln>
      <a:noFill/>
    </a:ln>
  </cx:spPr>
</cx:chartSpace>
</file>

<file path=xl/charts/chartEx7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 dir="row">_xlchart.v1.17</cx:f>
      </cx:numDim>
    </cx:data>
    <cx:data id="1">
      <cx:numDim type="val">
        <cx:f dir="row">_xlchart.v1.18</cx:f>
      </cx:numDim>
    </cx:data>
    <cx:data id="2">
      <cx:numDim type="val">
        <cx:f dir="row">_xlchart.v1.19</cx:f>
      </cx:numDim>
    </cx:data>
  </cx:chartData>
  <cx:chart>
    <cx:plotArea>
      <cx:plotAreaRegion>
        <cx:plotSurface>
          <cx:spPr>
            <a:ln>
              <a:noFill/>
            </a:ln>
          </cx:spPr>
        </cx:plotSurface>
        <cx:series layoutId="boxWhisker" uniqueId="{855EBA1D-4554-4C5D-8115-2E4B28F7C0E0}">
          <cx:spPr>
            <a:solidFill>
              <a:schemeClr val="tx1"/>
            </a:solidFill>
          </cx:spPr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7190AF5D-43A3-45FF-B56F-118AC943DACD}">
          <cx:spPr>
            <a:solidFill>
              <a:srgbClr val="FF0000"/>
            </a:solidFill>
            <a:ln w="25400">
              <a:solidFill>
                <a:schemeClr val="tx1"/>
              </a:solidFill>
            </a:ln>
          </cx:spPr>
          <cx:dataId val="1"/>
          <cx:layoutPr>
            <cx:visibility meanLine="0" meanMarker="1" nonoutliers="0" outliers="1"/>
            <cx:statistics quartileMethod="exclusive"/>
          </cx:layoutPr>
        </cx:series>
        <cx:series layoutId="boxWhisker" uniqueId="{C6595DE7-546B-4441-A2FA-FB3D16BFE207}">
          <cx:spPr>
            <a:pattFill prst="plaid">
              <a:fgClr>
                <a:srgbClr val="FF0000"/>
              </a:fgClr>
              <a:bgClr>
                <a:srgbClr val="FFFF00"/>
              </a:bgClr>
            </a:pattFill>
            <a:ln w="25400">
              <a:solidFill>
                <a:schemeClr val="tx1"/>
              </a:solidFill>
            </a:ln>
          </cx:spPr>
          <cx:dataId val="2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1.00999999"/>
        <cx:tickLabels/>
        <cx:spPr>
          <a:ln w="25400">
            <a:solidFill>
              <a:schemeClr val="tx1"/>
            </a:solidFill>
          </a:ln>
        </cx:spPr>
        <cx:txPr>
          <a:bodyPr rot="-60000000" spcFirstLastPara="1" vertOverflow="ellipsis" vert="horz" wrap="square" lIns="0" tIns="0" rIns="0" bIns="0" anchor="ctr" anchorCtr="1"/>
          <a:lstStyle/>
          <a:p>
            <a:pPr>
              <a:defRPr lang="it-IT" sz="900" b="0" i="0" u="none" strike="noStrike" kern="1200" baseline="0">
                <a:solidFill>
                  <a:schemeClr val="bg1"/>
                </a:solidFill>
                <a:latin typeface="Calibri" panose="020F0502020204030204"/>
              </a:defRPr>
            </a:pPr>
            <a:endParaRPr lang="it-IT">
              <a:solidFill>
                <a:schemeClr val="bg1"/>
              </a:solidFill>
            </a:endParaRPr>
          </a:p>
        </cx:txPr>
      </cx:axis>
      <cx:axis id="1">
        <cx:valScaling/>
        <cx:title>
          <cx:tx>
            <cx:rich>
              <a:bodyPr spcFirstLastPara="1" vertOverflow="ellipsis" wrap="square" lIns="0" tIns="0" rIns="0" bIns="0" anchor="ctr" anchorCtr="1"/>
              <a:lstStyle/>
              <a:p>
                <a:pPr algn="ctr">
                  <a:defRPr lang="it-IT" sz="1600" b="0" i="0" u="none" strike="noStrike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Calibri" panose="020F0502020204030204"/>
                  </a:defRPr>
                </a:pPr>
                <a:r>
                  <a:rPr lang="it-IT" sz="1600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IL12 expression</a:t>
                </a:r>
              </a:p>
              <a:p>
                <a:pPr algn="ctr">
                  <a:defRPr lang="it-IT" sz="1600" b="0" i="0" u="none" strike="noStrike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Calibri" panose="020F0502020204030204"/>
                  </a:defRPr>
                </a:pPr>
                <a:r>
                  <a:rPr lang="it-IT" sz="1600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(pg/ml)</a:t>
                </a:r>
              </a:p>
            </cx:rich>
          </cx:tx>
        </cx:title>
        <cx:majorTickMarks type="out"/>
        <cx:tickLabels/>
        <cx:spPr>
          <a:ln w="25400">
            <a:solidFill>
              <a:schemeClr val="tx1"/>
            </a:solidFill>
          </a:ln>
        </cx:spPr>
        <cx:txPr>
          <a:bodyPr rot="-60000000" spcFirstLastPara="1" vertOverflow="ellipsis" vert="horz" wrap="square" lIns="0" tIns="0" rIns="0" bIns="0" anchor="ctr" anchorCtr="1"/>
          <a:lstStyle/>
          <a:p>
            <a:pPr>
              <a:defRPr lang="it-IT" sz="14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 panose="020B0604020202020204" pitchFamily="34" charset="0"/>
                <a:cs typeface="Arial" panose="020B0604020202020204" pitchFamily="34" charset="0"/>
              </a:defRPr>
            </a:pPr>
            <a:endParaRPr lang="it-IT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x:txPr>
      </cx:axis>
    </cx:plotArea>
  </cx:chart>
  <cx:spPr>
    <a:ln>
      <a:noFill/>
    </a:ln>
  </cx:spPr>
</cx:chartSpace>
</file>

<file path=xl/charts/chartEx8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 dir="row">_xlchart.v1.23</cx:f>
      </cx:numDim>
    </cx:data>
    <cx:data id="1">
      <cx:numDim type="val">
        <cx:f dir="row">_xlchart.v1.24</cx:f>
      </cx:numDim>
    </cx:data>
    <cx:data id="2">
      <cx:numDim type="val">
        <cx:f dir="row">_xlchart.v1.25</cx:f>
      </cx:numDim>
    </cx:data>
  </cx:chartData>
  <cx:chart>
    <cx:plotArea>
      <cx:plotAreaRegion>
        <cx:plotSurface>
          <cx:spPr>
            <a:ln>
              <a:noFill/>
            </a:ln>
          </cx:spPr>
        </cx:plotSurface>
        <cx:series layoutId="boxWhisker" uniqueId="{7493A197-8BCD-4B27-91F9-10A1FF181088}">
          <cx:tx>
            <cx:txData>
              <cx:f>_xlchart.v1.20</cx:f>
              <cx:v>ΔΔ-Fluc</cx:v>
            </cx:txData>
          </cx:tx>
          <cx:spPr>
            <a:solidFill>
              <a:srgbClr val="0000FF"/>
            </a:solidFill>
            <a:ln w="25400">
              <a:solidFill>
                <a:schemeClr val="tx1"/>
              </a:solidFill>
            </a:ln>
          </cx:spPr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4EA64D47-12C6-4904-9BBD-1AF27A33EC1B}">
          <cx:tx>
            <cx:txData>
              <cx:f>_xlchart.v1.21</cx:f>
              <cx:v>ΔΔ-Fluc/ΔΔ-EGFP MOI 0.1 (Fluc)</cx:v>
            </cx:txData>
          </cx:tx>
          <cx:spPr>
            <a:pattFill prst="wdUpDiag">
              <a:fgClr>
                <a:srgbClr val="0000FF"/>
              </a:fgClr>
              <a:bgClr>
                <a:srgbClr val="FFFF00"/>
              </a:bgClr>
            </a:pattFill>
            <a:ln w="25400">
              <a:solidFill>
                <a:schemeClr val="tx1"/>
              </a:solidFill>
            </a:ln>
          </cx:spPr>
          <cx:dataId val="1"/>
          <cx:layoutPr>
            <cx:visibility meanLine="0" meanMarker="1" nonoutliers="0" outliers="1"/>
            <cx:statistics quartileMethod="exclusive"/>
          </cx:layoutPr>
        </cx:series>
        <cx:series layoutId="boxWhisker" uniqueId="{6E541658-86C3-462A-A4F8-250CA65D6906}">
          <cx:tx>
            <cx:txData>
              <cx:f>_xlchart.v1.22</cx:f>
              <cx:v>ΔΔ-EGFP</cx:v>
            </cx:txData>
          </cx:tx>
          <cx:dataPt idx="6">
            <cx:spPr>
              <a:solidFill>
                <a:srgbClr val="FFFF00"/>
              </a:solidFill>
              <a:ln w="25400">
                <a:solidFill>
                  <a:schemeClr val="tx1"/>
                </a:solidFill>
              </a:ln>
            </cx:spPr>
          </cx:dataPt>
          <cx:dataId val="2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1"/>
        <cx:tickLabels/>
        <cx:spPr>
          <a:ln w="25400">
            <a:solidFill>
              <a:schemeClr val="tx1"/>
            </a:solidFill>
          </a:ln>
        </cx:spPr>
        <cx:txPr>
          <a:bodyPr rot="-60000000" spcFirstLastPara="1" vertOverflow="ellipsis" vert="horz" wrap="square" lIns="0" tIns="0" rIns="0" bIns="0" anchor="ctr" anchorCtr="1"/>
          <a:lstStyle/>
          <a:p>
            <a:pPr>
              <a:defRPr lang="it-IT" sz="900" b="0" i="0" u="none" strike="noStrike" kern="1200" baseline="0">
                <a:solidFill>
                  <a:schemeClr val="bg1"/>
                </a:solidFill>
                <a:latin typeface="Calibri" panose="020F0502020204030204"/>
              </a:defRPr>
            </a:pPr>
            <a:endParaRPr lang="it-IT">
              <a:solidFill>
                <a:schemeClr val="bg1"/>
              </a:solidFill>
            </a:endParaRPr>
          </a:p>
        </cx:txPr>
      </cx:axis>
      <cx:axis id="1">
        <cx:valScaling/>
        <cx:title>
          <cx:tx>
            <cx:rich>
              <a:bodyPr spcFirstLastPara="1" vertOverflow="ellipsis" wrap="square" lIns="0" tIns="0" rIns="0" bIns="0" anchor="ctr" anchorCtr="1"/>
              <a:lstStyle/>
              <a:p>
                <a:pPr algn="ctr">
                  <a:defRPr/>
                </a:pPr>
                <a:r>
                  <a:rPr lang="it-IT" sz="1400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Fluc expression </a:t>
                </a:r>
              </a:p>
              <a:p>
                <a:pPr algn="ctr">
                  <a:defRPr/>
                </a:pPr>
                <a:r>
                  <a:rPr lang="it-IT" sz="1400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(luminescence inensity)</a:t>
                </a:r>
              </a:p>
            </cx:rich>
          </cx:tx>
        </cx:title>
        <cx:majorTickMarks type="out"/>
        <cx:tickLabels/>
        <cx:spPr>
          <a:ln w="25400">
            <a:solidFill>
              <a:schemeClr val="tx1"/>
            </a:solidFill>
          </a:ln>
        </cx:spPr>
        <cx:txPr>
          <a:bodyPr rot="-60000000" spcFirstLastPara="1" vertOverflow="ellipsis" vert="horz" wrap="square" lIns="0" tIns="0" rIns="0" bIns="0" anchor="ctr" anchorCtr="1"/>
          <a:lstStyle/>
          <a:p>
            <a:pPr>
              <a:defRPr lang="it-IT" sz="14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Arial" panose="020B0604020202020204" pitchFamily="34" charset="0"/>
                <a:cs typeface="Arial" panose="020B0604020202020204" pitchFamily="34" charset="0"/>
              </a:defRPr>
            </a:pPr>
            <a:endParaRPr lang="it-IT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x:txPr>
      </cx:axis>
    </cx:plotArea>
  </cx:chart>
  <cx:spPr>
    <a:ln>
      <a:noFill/>
    </a:ln>
  </cx:spPr>
</cx:chartSpace>
</file>

<file path=xl/charts/chartEx9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 dir="row">_xlchart.v1.26</cx:f>
      </cx:numDim>
    </cx:data>
    <cx:data id="1">
      <cx:numDim type="val">
        <cx:f dir="row">_xlchart.v1.27</cx:f>
      </cx:numDim>
    </cx:data>
    <cx:data id="2">
      <cx:numDim type="val">
        <cx:f dir="row">_xlchart.v1.28</cx:f>
      </cx:numDim>
    </cx:data>
  </cx:chartData>
  <cx:chart>
    <cx:plotArea>
      <cx:plotAreaRegion>
        <cx:series layoutId="boxWhisker" uniqueId="{A67DC6F3-9472-4F90-AB54-5BAA4161763E}">
          <cx:spPr>
            <a:solidFill>
              <a:srgbClr val="0000FF"/>
            </a:solidFill>
            <a:ln w="25400">
              <a:solidFill>
                <a:schemeClr val="tx1"/>
              </a:solidFill>
            </a:ln>
          </cx:spPr>
          <cx:dataId val="0"/>
          <cx:layoutPr>
            <cx:statistics quartileMethod="exclusive"/>
          </cx:layoutPr>
        </cx:series>
        <cx:series layoutId="boxWhisker" uniqueId="{C16B9FE3-CFA9-4199-9594-7018F6BB70D6}">
          <cx:spPr>
            <a:solidFill>
              <a:srgbClr val="FFFF00"/>
            </a:solidFill>
            <a:ln w="25400">
              <a:solidFill>
                <a:schemeClr val="tx1"/>
              </a:solidFill>
            </a:ln>
          </cx:spPr>
          <cx:dataId val="1"/>
          <cx:layoutPr>
            <cx:statistics quartileMethod="exclusive"/>
          </cx:layoutPr>
        </cx:series>
        <cx:series layoutId="boxWhisker" uniqueId="{0D0D6619-EA60-4A95-B962-C1E71CC3C620}">
          <cx:spPr>
            <a:pattFill prst="wdUpDiag">
              <a:fgClr>
                <a:srgbClr val="0000FF"/>
              </a:fgClr>
              <a:bgClr>
                <a:srgbClr val="FFFF00"/>
              </a:bgClr>
            </a:pattFill>
            <a:ln w="25400">
              <a:solidFill>
                <a:schemeClr val="tx1"/>
              </a:solidFill>
            </a:ln>
          </cx:spPr>
          <cx:dataId val="2"/>
          <cx:layoutPr>
            <cx:statistics quartileMethod="exclusive"/>
          </cx:layoutPr>
        </cx:series>
      </cx:plotAreaRegion>
      <cx:axis id="0">
        <cx:catScaling gapWidth="1"/>
        <cx:tickLabels/>
        <cx:spPr>
          <a:ln w="25400">
            <a:solidFill>
              <a:schemeClr val="tx1"/>
            </a:solidFill>
          </a:ln>
        </cx:spPr>
        <cx:txPr>
          <a:bodyPr rot="-60000000" spcFirstLastPara="1" vertOverflow="ellipsis" vert="horz" wrap="square" lIns="0" tIns="0" rIns="0" bIns="0" anchor="ctr" anchorCtr="1"/>
          <a:lstStyle/>
          <a:p>
            <a:pPr>
              <a:defRPr lang="it-IT" sz="900" b="0" i="0" u="none" strike="noStrike" kern="1200" baseline="0">
                <a:solidFill>
                  <a:schemeClr val="bg1"/>
                </a:solidFill>
                <a:latin typeface="Calibri" panose="020F0502020204030204"/>
              </a:defRPr>
            </a:pPr>
            <a:endParaRPr lang="it-IT">
              <a:solidFill>
                <a:schemeClr val="bg1"/>
              </a:solidFill>
            </a:endParaRPr>
          </a:p>
        </cx:txPr>
      </cx:axis>
      <cx:axis id="1">
        <cx:valScaling/>
        <cx:title>
          <cx:tx>
            <cx:rich>
              <a:bodyPr spcFirstLastPara="1" vertOverflow="ellipsis" wrap="square" lIns="0" tIns="0" rIns="0" bIns="0" anchor="ctr" anchorCtr="1"/>
              <a:lstStyle/>
              <a:p>
                <a:pPr algn="ctr">
                  <a:defRPr lang="it-IT" sz="1400" b="0" i="0" u="none" strike="noStrike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it-IT" sz="1400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EGFP expression </a:t>
                </a:r>
              </a:p>
              <a:p>
                <a:pPr algn="ctr">
                  <a:defRPr lang="it-IT" sz="1400" b="0" i="0" u="none" strike="noStrike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it-IT" sz="1400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(fluorescence intensity</a:t>
                </a:r>
                <a:r>
                  <a:rPr lang="it-IT" sz="14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)</a:t>
                </a:r>
              </a:p>
            </cx:rich>
          </cx:tx>
        </cx:title>
        <cx:majorTickMarks type="out"/>
        <cx:tickLabels/>
        <cx:spPr>
          <a:ln w="25400">
            <a:solidFill>
              <a:schemeClr val="tx1"/>
            </a:solidFill>
          </a:ln>
        </cx:spPr>
        <cx:txPr>
          <a:bodyPr rot="-60000000" spcFirstLastPara="1" vertOverflow="ellipsis" vert="horz" wrap="square" lIns="0" tIns="0" rIns="0" bIns="0" anchor="ctr" anchorCtr="1"/>
          <a:lstStyle/>
          <a:p>
            <a:pPr>
              <a:defRPr lang="it-IT" sz="14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 panose="020B0604020202020204" pitchFamily="34" charset="0"/>
                <a:cs typeface="Arial" panose="020B0604020202020204" pitchFamily="34" charset="0"/>
              </a:defRPr>
            </a:pPr>
            <a:endParaRPr lang="it-IT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x:txPr>
      </cx:axis>
    </cx:plotArea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 rot="-60000000" vert="horz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 rot="-60000000" vert="horz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 rot="0" vert="horz"/>
  </cs:title>
  <cs:trendline>
    <cs:lnRef idx="0"/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 rot="-60000000" vert="horz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 rot="-60000000" vert="horz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 rot="-60000000" vert="horz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 rot="0" vert="horz"/>
  </cs:title>
  <cs:trendline>
    <cs:lnRef idx="0"/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 rot="-60000000" vert="horz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 rot="-60000000" vert="horz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 rot="-60000000" vert="horz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 rot="0" vert="horz"/>
  </cs:title>
  <cs:trendline>
    <cs:lnRef idx="0"/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 rot="-60000000" vert="horz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 rot="-60000000" vert="horz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 rot="-60000000" vert="horz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 rot="0" vert="horz"/>
  </cs:title>
  <cs:trendline>
    <cs:lnRef idx="0"/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 rot="-60000000" vert="horz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 rot="-60000000" vert="horz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 rot="-60000000" vert="horz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 rot="0" vert="horz"/>
  </cs:title>
  <cs:trendline>
    <cs:lnRef idx="0"/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 rot="-60000000" vert="horz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 rot="-60000000" vert="horz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 rot="-60000000" vert="horz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 rot="0" vert="horz"/>
  </cs:title>
  <cs:trendline>
    <cs:lnRef idx="0"/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 rot="-60000000" vert="horz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 rot="-60000000" vert="horz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 rot="-60000000" vert="horz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 rot="0" vert="horz"/>
  </cs:title>
  <cs:trendline>
    <cs:lnRef idx="0"/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 rot="-60000000" vert="horz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 rot="-60000000" vert="horz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 rot="-60000000" vert="horz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 rot="0" vert="horz"/>
  </cs:title>
  <cs:trendline>
    <cs:lnRef idx="0"/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 rot="-60000000" vert="horz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14/relationships/chartEx" Target="../charts/chartEx3.xml"/><Relationship Id="rId2" Type="http://schemas.microsoft.com/office/2014/relationships/chartEx" Target="../charts/chartEx2.xml"/><Relationship Id="rId1" Type="http://schemas.microsoft.com/office/2014/relationships/chartEx" Target="../charts/chartEx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microsoft.com/office/2014/relationships/chartEx" Target="../charts/chartEx5.xml"/><Relationship Id="rId1" Type="http://schemas.microsoft.com/office/2014/relationships/chartEx" Target="../charts/chartEx4.xml"/></Relationships>
</file>

<file path=xl/drawings/_rels/drawing5.xml.rels><?xml version="1.0" encoding="UTF-8" standalone="yes"?>
<Relationships xmlns="http://schemas.openxmlformats.org/package/2006/relationships"><Relationship Id="rId2" Type="http://schemas.microsoft.com/office/2014/relationships/chartEx" Target="../charts/chartEx7.xml"/><Relationship Id="rId1" Type="http://schemas.microsoft.com/office/2014/relationships/chartEx" Target="../charts/chartEx6.xml"/></Relationships>
</file>

<file path=xl/drawings/_rels/drawing6.xml.rels><?xml version="1.0" encoding="UTF-8" standalone="yes"?>
<Relationships xmlns="http://schemas.openxmlformats.org/package/2006/relationships"><Relationship Id="rId2" Type="http://schemas.microsoft.com/office/2014/relationships/chartEx" Target="../charts/chartEx9.xml"/><Relationship Id="rId1" Type="http://schemas.microsoft.com/office/2014/relationships/chartEx" Target="../charts/chartEx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418272</xdr:colOff>
      <xdr:row>13</xdr:row>
      <xdr:rowOff>64190</xdr:rowOff>
    </xdr:from>
    <xdr:to>
      <xdr:col>7</xdr:col>
      <xdr:colOff>437322</xdr:colOff>
      <xdr:row>27</xdr:row>
      <xdr:rowOff>156956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1FD49271-BB87-3A45-A958-A29265D16A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200025</xdr:colOff>
      <xdr:row>29</xdr:row>
      <xdr:rowOff>0</xdr:rowOff>
    </xdr:from>
    <xdr:to>
      <xdr:col>6</xdr:col>
      <xdr:colOff>895350</xdr:colOff>
      <xdr:row>29</xdr:row>
      <xdr:rowOff>57150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A7B46052-C371-3645-A8CC-A95D8C3F49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132704</xdr:colOff>
      <xdr:row>2</xdr:row>
      <xdr:rowOff>47367</xdr:rowOff>
    </xdr:from>
    <xdr:to>
      <xdr:col>18</xdr:col>
      <xdr:colOff>4</xdr:colOff>
      <xdr:row>21</xdr:row>
      <xdr:rowOff>169335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8" name="Grafico 7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it-IT" sz="1100"/>
                <a:t>Il grafico non è disponibile in questa versione di Excel.
Se si modifica questa forma o si salva la cartella di lavoro in un formato di file diverso, il grafico verrà danneggiato in modo permanente.</a:t>
              </a:r>
            </a:p>
          </xdr:txBody>
        </xdr:sp>
      </mc:Fallback>
    </mc:AlternateContent>
    <xdr:clientData/>
  </xdr:twoCellAnchor>
  <xdr:twoCellAnchor>
    <xdr:from>
      <xdr:col>6</xdr:col>
      <xdr:colOff>323850</xdr:colOff>
      <xdr:row>0</xdr:row>
      <xdr:rowOff>169333</xdr:rowOff>
    </xdr:from>
    <xdr:to>
      <xdr:col>12</xdr:col>
      <xdr:colOff>146050</xdr:colOff>
      <xdr:row>21</xdr:row>
      <xdr:rowOff>165100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afico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it-IT" sz="1100"/>
                <a:t>Il grafico non è disponibile in questa versione di Excel.
Se si modifica questa forma o si salva la cartella di lavoro in un formato di file diverso, il grafico verrà danneggiato in modo permanente.</a:t>
              </a:r>
            </a:p>
          </xdr:txBody>
        </xdr:sp>
      </mc:Fallback>
    </mc:AlternateContent>
    <xdr:clientData/>
  </xdr:twoCellAnchor>
  <xdr:twoCellAnchor>
    <xdr:from>
      <xdr:col>9</xdr:col>
      <xdr:colOff>612019</xdr:colOff>
      <xdr:row>2</xdr:row>
      <xdr:rowOff>114300</xdr:rowOff>
    </xdr:from>
    <xdr:to>
      <xdr:col>11</xdr:col>
      <xdr:colOff>502116</xdr:colOff>
      <xdr:row>4</xdr:row>
      <xdr:rowOff>21168</xdr:rowOff>
    </xdr:to>
    <xdr:sp macro="" textlink="">
      <xdr:nvSpPr>
        <xdr:cNvPr id="4" name="CasellaDiTesto 3">
          <a:extLst>
            <a:ext uri="{FF2B5EF4-FFF2-40B4-BE49-F238E27FC236}">
              <a16:creationId xmlns:a16="http://schemas.microsoft.com/office/drawing/2014/main" id="{6EA81C4F-7F82-0A4A-8A3F-82B49FD9823E}"/>
            </a:ext>
          </a:extLst>
        </xdr:cNvPr>
        <xdr:cNvSpPr txBox="1"/>
      </xdr:nvSpPr>
      <xdr:spPr>
        <a:xfrm>
          <a:off x="6517519" y="516467"/>
          <a:ext cx="1202430" cy="3090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800" b="1">
              <a:latin typeface="Arial" panose="020B0604020202020204" pitchFamily="34" charset="0"/>
              <a:cs typeface="Arial" panose="020B0604020202020204" pitchFamily="34" charset="0"/>
            </a:rPr>
            <a:t>ΔΔ-Fluc</a:t>
          </a:r>
        </a:p>
      </xdr:txBody>
    </xdr:sp>
    <xdr:clientData/>
  </xdr:twoCellAnchor>
  <xdr:twoCellAnchor>
    <xdr:from>
      <xdr:col>14</xdr:col>
      <xdr:colOff>635005</xdr:colOff>
      <xdr:row>14</xdr:row>
      <xdr:rowOff>157781</xdr:rowOff>
    </xdr:from>
    <xdr:to>
      <xdr:col>16</xdr:col>
      <xdr:colOff>525101</xdr:colOff>
      <xdr:row>16</xdr:row>
      <xdr:rowOff>101978</xdr:rowOff>
    </xdr:to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id="{98E4482F-82C6-C14E-9696-5AA0B04AF39B}"/>
            </a:ext>
          </a:extLst>
        </xdr:cNvPr>
        <xdr:cNvSpPr txBox="1"/>
      </xdr:nvSpPr>
      <xdr:spPr>
        <a:xfrm>
          <a:off x="9821338" y="2972948"/>
          <a:ext cx="1202430" cy="3463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800" b="1">
              <a:latin typeface="Arial" panose="020B0604020202020204" pitchFamily="34" charset="0"/>
              <a:cs typeface="Arial" panose="020B0604020202020204" pitchFamily="34" charset="0"/>
            </a:rPr>
            <a:t>U.I.</a:t>
          </a:r>
        </a:p>
      </xdr:txBody>
    </xdr:sp>
    <xdr:clientData/>
  </xdr:twoCellAnchor>
  <xdr:twoCellAnchor>
    <xdr:from>
      <xdr:col>9</xdr:col>
      <xdr:colOff>258235</xdr:colOff>
      <xdr:row>18</xdr:row>
      <xdr:rowOff>13852</xdr:rowOff>
    </xdr:from>
    <xdr:to>
      <xdr:col>11</xdr:col>
      <xdr:colOff>148332</xdr:colOff>
      <xdr:row>19</xdr:row>
      <xdr:rowOff>159132</xdr:rowOff>
    </xdr:to>
    <xdr:sp macro="" textlink="">
      <xdr:nvSpPr>
        <xdr:cNvPr id="9" name="CasellaDiTesto 8">
          <a:extLst>
            <a:ext uri="{FF2B5EF4-FFF2-40B4-BE49-F238E27FC236}">
              <a16:creationId xmlns:a16="http://schemas.microsoft.com/office/drawing/2014/main" id="{98E4482F-82C6-C14E-9696-5AA0B04AF39B}"/>
            </a:ext>
          </a:extLst>
        </xdr:cNvPr>
        <xdr:cNvSpPr txBox="1"/>
      </xdr:nvSpPr>
      <xdr:spPr>
        <a:xfrm>
          <a:off x="6163735" y="3633352"/>
          <a:ext cx="1202430" cy="3463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800" b="1">
              <a:latin typeface="Arial" panose="020B0604020202020204" pitchFamily="34" charset="0"/>
              <a:cs typeface="Arial" panose="020B0604020202020204" pitchFamily="34" charset="0"/>
            </a:rPr>
            <a:t>U.I.</a:t>
          </a:r>
        </a:p>
      </xdr:txBody>
    </xdr:sp>
    <xdr:clientData/>
  </xdr:twoCellAnchor>
  <xdr:twoCellAnchor>
    <xdr:from>
      <xdr:col>15</xdr:col>
      <xdr:colOff>275176</xdr:colOff>
      <xdr:row>4</xdr:row>
      <xdr:rowOff>84666</xdr:rowOff>
    </xdr:from>
    <xdr:to>
      <xdr:col>17</xdr:col>
      <xdr:colOff>359843</xdr:colOff>
      <xdr:row>5</xdr:row>
      <xdr:rowOff>137582</xdr:rowOff>
    </xdr:to>
    <xdr:sp macro="" textlink="">
      <xdr:nvSpPr>
        <xdr:cNvPr id="10" name="CasellaDiTesto 9">
          <a:extLst>
            <a:ext uri="{FF2B5EF4-FFF2-40B4-BE49-F238E27FC236}">
              <a16:creationId xmlns:a16="http://schemas.microsoft.com/office/drawing/2014/main" id="{6EA81C4F-7F82-0A4A-8A3F-82B49FD9823E}"/>
            </a:ext>
          </a:extLst>
        </xdr:cNvPr>
        <xdr:cNvSpPr txBox="1"/>
      </xdr:nvSpPr>
      <xdr:spPr>
        <a:xfrm>
          <a:off x="10117676" y="888999"/>
          <a:ext cx="139700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800" b="1">
              <a:latin typeface="Arial" panose="020B0604020202020204" pitchFamily="34" charset="0"/>
              <a:cs typeface="Arial" panose="020B0604020202020204" pitchFamily="34" charset="0"/>
            </a:rPr>
            <a:t>ΔΔ-EGFP</a:t>
          </a:r>
        </a:p>
      </xdr:txBody>
    </xdr:sp>
    <xdr:clientData/>
  </xdr:twoCellAnchor>
  <xdr:twoCellAnchor>
    <xdr:from>
      <xdr:col>17</xdr:col>
      <xdr:colOff>645591</xdr:colOff>
      <xdr:row>0</xdr:row>
      <xdr:rowOff>126999</xdr:rowOff>
    </xdr:from>
    <xdr:to>
      <xdr:col>23</xdr:col>
      <xdr:colOff>529175</xdr:colOff>
      <xdr:row>21</xdr:row>
      <xdr:rowOff>179914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1" name="Grafico 10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it-IT" sz="1100"/>
                <a:t>Il grafico non è disponibile in questa versione di Excel.
Se si modifica questa forma o si salva la cartella di lavoro in un formato di file diverso, il grafico verrà danneggiato in modo permanente.</a:t>
              </a:r>
            </a:p>
          </xdr:txBody>
        </xdr:sp>
      </mc:Fallback>
    </mc:AlternateContent>
    <xdr:clientData/>
  </xdr:twoCellAnchor>
  <xdr:twoCellAnchor>
    <xdr:from>
      <xdr:col>21</xdr:col>
      <xdr:colOff>116422</xdr:colOff>
      <xdr:row>1</xdr:row>
      <xdr:rowOff>190500</xdr:rowOff>
    </xdr:from>
    <xdr:to>
      <xdr:col>23</xdr:col>
      <xdr:colOff>201089</xdr:colOff>
      <xdr:row>3</xdr:row>
      <xdr:rowOff>42333</xdr:rowOff>
    </xdr:to>
    <xdr:sp macro="" textlink="">
      <xdr:nvSpPr>
        <xdr:cNvPr id="13" name="CasellaDiTesto 12">
          <a:extLst>
            <a:ext uri="{FF2B5EF4-FFF2-40B4-BE49-F238E27FC236}">
              <a16:creationId xmlns:a16="http://schemas.microsoft.com/office/drawing/2014/main" id="{6EA81C4F-7F82-0A4A-8A3F-82B49FD9823E}"/>
            </a:ext>
          </a:extLst>
        </xdr:cNvPr>
        <xdr:cNvSpPr txBox="1"/>
      </xdr:nvSpPr>
      <xdr:spPr>
        <a:xfrm>
          <a:off x="13895922" y="391583"/>
          <a:ext cx="139700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800" b="1">
              <a:latin typeface="Arial" panose="020B0604020202020204" pitchFamily="34" charset="0"/>
              <a:cs typeface="Arial" panose="020B0604020202020204" pitchFamily="34" charset="0"/>
            </a:rPr>
            <a:t>ΔΔ-IL12</a:t>
          </a:r>
        </a:p>
      </xdr:txBody>
    </xdr:sp>
    <xdr:clientData/>
  </xdr:twoCellAnchor>
  <xdr:twoCellAnchor>
    <xdr:from>
      <xdr:col>20</xdr:col>
      <xdr:colOff>332326</xdr:colOff>
      <xdr:row>15</xdr:row>
      <xdr:rowOff>193763</xdr:rowOff>
    </xdr:from>
    <xdr:to>
      <xdr:col>22</xdr:col>
      <xdr:colOff>222422</xdr:colOff>
      <xdr:row>17</xdr:row>
      <xdr:rowOff>137959</xdr:rowOff>
    </xdr:to>
    <xdr:sp macro="" textlink="">
      <xdr:nvSpPr>
        <xdr:cNvPr id="14" name="CasellaDiTesto 13">
          <a:extLst>
            <a:ext uri="{FF2B5EF4-FFF2-40B4-BE49-F238E27FC236}">
              <a16:creationId xmlns:a16="http://schemas.microsoft.com/office/drawing/2014/main" id="{98E4482F-82C6-C14E-9696-5AA0B04AF39B}"/>
            </a:ext>
          </a:extLst>
        </xdr:cNvPr>
        <xdr:cNvSpPr txBox="1"/>
      </xdr:nvSpPr>
      <xdr:spPr>
        <a:xfrm>
          <a:off x="13455659" y="3210013"/>
          <a:ext cx="1202430" cy="3463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800" b="1">
              <a:latin typeface="Arial" panose="020B0604020202020204" pitchFamily="34" charset="0"/>
              <a:cs typeface="Arial" panose="020B0604020202020204" pitchFamily="34" charset="0"/>
            </a:rPr>
            <a:t>U.I.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520553</xdr:colOff>
      <xdr:row>2</xdr:row>
      <xdr:rowOff>55378</xdr:rowOff>
    </xdr:from>
    <xdr:to>
      <xdr:col>14</xdr:col>
      <xdr:colOff>219297</xdr:colOff>
      <xdr:row>16</xdr:row>
      <xdr:rowOff>162590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0DFACB0-6B51-3547-8784-5D4735A2B2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355600</xdr:colOff>
      <xdr:row>2</xdr:row>
      <xdr:rowOff>0</xdr:rowOff>
    </xdr:from>
    <xdr:to>
      <xdr:col>13</xdr:col>
      <xdr:colOff>374650</xdr:colOff>
      <xdr:row>29</xdr:row>
      <xdr:rowOff>134697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7" name="Grafico 6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it-IT" sz="1100"/>
                <a:t>Il grafico non è disponibile in questa versione di Excel.
Se si modifica questa forma o si salva la cartella di lavoro in un formato di file diverso, il grafico verrà danneggiato in modo permanente.</a:t>
              </a:r>
            </a:p>
          </xdr:txBody>
        </xdr:sp>
      </mc:Fallback>
    </mc:AlternateContent>
    <xdr:clientData/>
  </xdr:twoCellAnchor>
  <xdr:twoCellAnchor>
    <xdr:from>
      <xdr:col>8</xdr:col>
      <xdr:colOff>263043</xdr:colOff>
      <xdr:row>5</xdr:row>
      <xdr:rowOff>30211</xdr:rowOff>
    </xdr:from>
    <xdr:to>
      <xdr:col>10</xdr:col>
      <xdr:colOff>243994</xdr:colOff>
      <xdr:row>6</xdr:row>
      <xdr:rowOff>137969</xdr:rowOff>
    </xdr:to>
    <xdr:sp macro="" textlink="">
      <xdr:nvSpPr>
        <xdr:cNvPr id="8" name="CasellaDiTesto 7">
          <a:extLst>
            <a:ext uri="{FF2B5EF4-FFF2-40B4-BE49-F238E27FC236}">
              <a16:creationId xmlns:a16="http://schemas.microsoft.com/office/drawing/2014/main" id="{6EA81C4F-7F82-0A4A-8A3F-82B49FD9823E}"/>
            </a:ext>
          </a:extLst>
        </xdr:cNvPr>
        <xdr:cNvSpPr txBox="1"/>
      </xdr:nvSpPr>
      <xdr:spPr>
        <a:xfrm>
          <a:off x="5733812" y="1007134"/>
          <a:ext cx="1348644" cy="3031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800" b="1">
              <a:latin typeface="Arial" panose="020B0604020202020204" pitchFamily="34" charset="0"/>
              <a:cs typeface="Arial" panose="020B0604020202020204" pitchFamily="34" charset="0"/>
            </a:rPr>
            <a:t>ΔΔ-EGFP</a:t>
          </a:r>
        </a:p>
      </xdr:txBody>
    </xdr:sp>
    <xdr:clientData/>
  </xdr:twoCellAnchor>
  <xdr:twoCellAnchor>
    <xdr:from>
      <xdr:col>9</xdr:col>
      <xdr:colOff>170295</xdr:colOff>
      <xdr:row>8</xdr:row>
      <xdr:rowOff>149898</xdr:rowOff>
    </xdr:from>
    <xdr:to>
      <xdr:col>13</xdr:col>
      <xdr:colOff>269009</xdr:colOff>
      <xdr:row>12</xdr:row>
      <xdr:rowOff>27324</xdr:rowOff>
    </xdr:to>
    <xdr:sp macro="" textlink="">
      <xdr:nvSpPr>
        <xdr:cNvPr id="9" name="CasellaDiTesto 8">
          <a:extLst>
            <a:ext uri="{FF2B5EF4-FFF2-40B4-BE49-F238E27FC236}">
              <a16:creationId xmlns:a16="http://schemas.microsoft.com/office/drawing/2014/main" id="{6EA81C4F-7F82-0A4A-8A3F-82B49FD9823E}"/>
            </a:ext>
          </a:extLst>
        </xdr:cNvPr>
        <xdr:cNvSpPr txBox="1"/>
      </xdr:nvSpPr>
      <xdr:spPr>
        <a:xfrm>
          <a:off x="6324910" y="1712975"/>
          <a:ext cx="2834099" cy="6589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800" b="1">
              <a:latin typeface="Arial" panose="020B0604020202020204" pitchFamily="34" charset="0"/>
              <a:cs typeface="Arial" panose="020B0604020202020204" pitchFamily="34" charset="0"/>
            </a:rPr>
            <a:t>ΔΔ-EGFP +  </a:t>
          </a:r>
          <a:r>
            <a:rPr kumimoji="0" lang="it-IT" sz="18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ΔΔ-Fluc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8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(MOI 0.05)</a:t>
          </a:r>
        </a:p>
        <a:p>
          <a:endParaRPr lang="it-IT" sz="1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33483</xdr:colOff>
      <xdr:row>17</xdr:row>
      <xdr:rowOff>69465</xdr:rowOff>
    </xdr:from>
    <xdr:to>
      <xdr:col>14</xdr:col>
      <xdr:colOff>128732</xdr:colOff>
      <xdr:row>20</xdr:row>
      <xdr:rowOff>139315</xdr:rowOff>
    </xdr:to>
    <xdr:sp macro="" textlink="">
      <xdr:nvSpPr>
        <xdr:cNvPr id="10" name="CasellaDiTesto 9">
          <a:extLst>
            <a:ext uri="{FF2B5EF4-FFF2-40B4-BE49-F238E27FC236}">
              <a16:creationId xmlns:a16="http://schemas.microsoft.com/office/drawing/2014/main" id="{6EA81C4F-7F82-0A4A-8A3F-82B49FD9823E}"/>
            </a:ext>
          </a:extLst>
        </xdr:cNvPr>
        <xdr:cNvSpPr txBox="1"/>
      </xdr:nvSpPr>
      <xdr:spPr>
        <a:xfrm>
          <a:off x="6871945" y="3391003"/>
          <a:ext cx="2830633" cy="6560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800" b="1">
              <a:latin typeface="Arial" panose="020B0604020202020204" pitchFamily="34" charset="0"/>
              <a:cs typeface="Arial" panose="020B0604020202020204" pitchFamily="34" charset="0"/>
            </a:rPr>
            <a:t>ΔΔ-EGFP +  </a:t>
          </a:r>
          <a:r>
            <a:rPr kumimoji="0" lang="it-IT" sz="18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ΔΔ-Fluc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8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(MOI 0.1)</a:t>
          </a:r>
        </a:p>
        <a:p>
          <a:endParaRPr lang="it-IT" sz="1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509540</xdr:colOff>
      <xdr:row>23</xdr:row>
      <xdr:rowOff>121612</xdr:rowOff>
    </xdr:from>
    <xdr:to>
      <xdr:col>12</xdr:col>
      <xdr:colOff>490490</xdr:colOff>
      <xdr:row>25</xdr:row>
      <xdr:rowOff>41372</xdr:rowOff>
    </xdr:to>
    <xdr:sp macro="" textlink="">
      <xdr:nvSpPr>
        <xdr:cNvPr id="11" name="CasellaDiTesto 10">
          <a:extLst>
            <a:ext uri="{FF2B5EF4-FFF2-40B4-BE49-F238E27FC236}">
              <a16:creationId xmlns:a16="http://schemas.microsoft.com/office/drawing/2014/main" id="{6EA81C4F-7F82-0A4A-8A3F-82B49FD9823E}"/>
            </a:ext>
          </a:extLst>
        </xdr:cNvPr>
        <xdr:cNvSpPr txBox="1"/>
      </xdr:nvSpPr>
      <xdr:spPr>
        <a:xfrm>
          <a:off x="7348002" y="4615458"/>
          <a:ext cx="1348642" cy="3105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800" b="1">
              <a:latin typeface="Arial" panose="020B0604020202020204" pitchFamily="34" charset="0"/>
              <a:cs typeface="Arial" panose="020B0604020202020204" pitchFamily="34" charset="0"/>
            </a:rPr>
            <a:t>ΔΔ-Fluc</a:t>
          </a:r>
        </a:p>
      </xdr:txBody>
    </xdr:sp>
    <xdr:clientData/>
  </xdr:twoCellAnchor>
  <xdr:twoCellAnchor>
    <xdr:from>
      <xdr:col>5</xdr:col>
      <xdr:colOff>245342</xdr:colOff>
      <xdr:row>29</xdr:row>
      <xdr:rowOff>136044</xdr:rowOff>
    </xdr:from>
    <xdr:to>
      <xdr:col>13</xdr:col>
      <xdr:colOff>387928</xdr:colOff>
      <xdr:row>55</xdr:row>
      <xdr:rowOff>77740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3" name="Grafico 1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it-IT" sz="1100"/>
                <a:t>Il grafico non è disponibile in questa versione di Excel.
Se si modifica questa forma o si salva la cartella di lavoro in un formato di file diverso, il grafico verrà danneggiato in modo permanente.</a:t>
              </a:r>
            </a:p>
          </xdr:txBody>
        </xdr:sp>
      </mc:Fallback>
    </mc:AlternateContent>
    <xdr:clientData/>
  </xdr:twoCellAnchor>
  <xdr:twoCellAnchor>
    <xdr:from>
      <xdr:col>8</xdr:col>
      <xdr:colOff>215529</xdr:colOff>
      <xdr:row>51</xdr:row>
      <xdr:rowOff>89655</xdr:rowOff>
    </xdr:from>
    <xdr:to>
      <xdr:col>10</xdr:col>
      <xdr:colOff>196480</xdr:colOff>
      <xdr:row>53</xdr:row>
      <xdr:rowOff>2028</xdr:rowOff>
    </xdr:to>
    <xdr:sp macro="" textlink="">
      <xdr:nvSpPr>
        <xdr:cNvPr id="14" name="CasellaDiTesto 13">
          <a:extLst>
            <a:ext uri="{FF2B5EF4-FFF2-40B4-BE49-F238E27FC236}">
              <a16:creationId xmlns:a16="http://schemas.microsoft.com/office/drawing/2014/main" id="{6EA81C4F-7F82-0A4A-8A3F-82B49FD9823E}"/>
            </a:ext>
          </a:extLst>
        </xdr:cNvPr>
        <xdr:cNvSpPr txBox="1"/>
      </xdr:nvSpPr>
      <xdr:spPr>
        <a:xfrm>
          <a:off x="5686298" y="10054270"/>
          <a:ext cx="1348644" cy="3031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800" b="1">
              <a:latin typeface="Arial" panose="020B0604020202020204" pitchFamily="34" charset="0"/>
              <a:cs typeface="Arial" panose="020B0604020202020204" pitchFamily="34" charset="0"/>
            </a:rPr>
            <a:t>ΔΔ-EGFP</a:t>
          </a:r>
        </a:p>
      </xdr:txBody>
    </xdr:sp>
    <xdr:clientData/>
  </xdr:twoCellAnchor>
  <xdr:twoCellAnchor>
    <xdr:from>
      <xdr:col>7</xdr:col>
      <xdr:colOff>617104</xdr:colOff>
      <xdr:row>38</xdr:row>
      <xdr:rowOff>114137</xdr:rowOff>
    </xdr:from>
    <xdr:to>
      <xdr:col>12</xdr:col>
      <xdr:colOff>55418</xdr:colOff>
      <xdr:row>41</xdr:row>
      <xdr:rowOff>186947</xdr:rowOff>
    </xdr:to>
    <xdr:sp macro="" textlink="">
      <xdr:nvSpPr>
        <xdr:cNvPr id="15" name="CasellaDiTesto 14">
          <a:extLst>
            <a:ext uri="{FF2B5EF4-FFF2-40B4-BE49-F238E27FC236}">
              <a16:creationId xmlns:a16="http://schemas.microsoft.com/office/drawing/2014/main" id="{6EA81C4F-7F82-0A4A-8A3F-82B49FD9823E}"/>
            </a:ext>
          </a:extLst>
        </xdr:cNvPr>
        <xdr:cNvSpPr txBox="1"/>
      </xdr:nvSpPr>
      <xdr:spPr>
        <a:xfrm>
          <a:off x="5404027" y="7538752"/>
          <a:ext cx="2857545" cy="6589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800" b="1">
              <a:latin typeface="Arial" panose="020B0604020202020204" pitchFamily="34" charset="0"/>
              <a:cs typeface="Arial" panose="020B0604020202020204" pitchFamily="34" charset="0"/>
            </a:rPr>
            <a:t>ΔΔ-EGFP +  </a:t>
          </a:r>
          <a:r>
            <a:rPr kumimoji="0" lang="it-IT" sz="18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ΔΔ-Fluc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8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(MOI 0.05)</a:t>
          </a:r>
        </a:p>
        <a:p>
          <a:endParaRPr lang="it-IT" sz="1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37746</xdr:colOff>
      <xdr:row>41</xdr:row>
      <xdr:rowOff>120117</xdr:rowOff>
    </xdr:from>
    <xdr:to>
      <xdr:col>14</xdr:col>
      <xdr:colOff>132995</xdr:colOff>
      <xdr:row>44</xdr:row>
      <xdr:rowOff>182151</xdr:rowOff>
    </xdr:to>
    <xdr:sp macro="" textlink="">
      <xdr:nvSpPr>
        <xdr:cNvPr id="16" name="CasellaDiTesto 15">
          <a:extLst>
            <a:ext uri="{FF2B5EF4-FFF2-40B4-BE49-F238E27FC236}">
              <a16:creationId xmlns:a16="http://schemas.microsoft.com/office/drawing/2014/main" id="{6EA81C4F-7F82-0A4A-8A3F-82B49FD9823E}"/>
            </a:ext>
          </a:extLst>
        </xdr:cNvPr>
        <xdr:cNvSpPr txBox="1"/>
      </xdr:nvSpPr>
      <xdr:spPr>
        <a:xfrm>
          <a:off x="6876208" y="8130886"/>
          <a:ext cx="2830633" cy="648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800" b="1">
              <a:latin typeface="Arial" panose="020B0604020202020204" pitchFamily="34" charset="0"/>
              <a:cs typeface="Arial" panose="020B0604020202020204" pitchFamily="34" charset="0"/>
            </a:rPr>
            <a:t>ΔΔ-EGFP +  </a:t>
          </a:r>
          <a:r>
            <a:rPr kumimoji="0" lang="it-IT" sz="18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ΔΔ-Fluc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8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(MOI 0.1)</a:t>
          </a:r>
        </a:p>
        <a:p>
          <a:endParaRPr lang="it-IT" sz="1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485472</xdr:colOff>
      <xdr:row>31</xdr:row>
      <xdr:rowOff>72617</xdr:rowOff>
    </xdr:from>
    <xdr:to>
      <xdr:col>12</xdr:col>
      <xdr:colOff>466422</xdr:colOff>
      <xdr:row>32</xdr:row>
      <xdr:rowOff>187761</xdr:rowOff>
    </xdr:to>
    <xdr:sp macro="" textlink="">
      <xdr:nvSpPr>
        <xdr:cNvPr id="17" name="CasellaDiTesto 16">
          <a:extLst>
            <a:ext uri="{FF2B5EF4-FFF2-40B4-BE49-F238E27FC236}">
              <a16:creationId xmlns:a16="http://schemas.microsoft.com/office/drawing/2014/main" id="{6EA81C4F-7F82-0A4A-8A3F-82B49FD9823E}"/>
            </a:ext>
          </a:extLst>
        </xdr:cNvPr>
        <xdr:cNvSpPr txBox="1"/>
      </xdr:nvSpPr>
      <xdr:spPr>
        <a:xfrm>
          <a:off x="7323934" y="6129540"/>
          <a:ext cx="1348642" cy="3105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800" b="1">
              <a:latin typeface="Arial" panose="020B0604020202020204" pitchFamily="34" charset="0"/>
              <a:cs typeface="Arial" panose="020B0604020202020204" pitchFamily="34" charset="0"/>
            </a:rPr>
            <a:t>ΔΔ-Fluc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368300</xdr:colOff>
      <xdr:row>2</xdr:row>
      <xdr:rowOff>142874</xdr:rowOff>
    </xdr:from>
    <xdr:to>
      <xdr:col>10</xdr:col>
      <xdr:colOff>317500</xdr:colOff>
      <xdr:row>23</xdr:row>
      <xdr:rowOff>63500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afico 2"/>
            <xdr:cNvGraphicFramePr>
              <a:graphicFrameLocks noChangeAspect="1"/>
            </xdr:cNvGraphicFramePr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it-IT" sz="1100"/>
                <a:t>Il grafico non è disponibile in questa versione di Excel.
Se si modifica questa forma o si salva la cartella di lavoro in un formato di file diverso, il grafico verrà danneggiato in modo permanente.</a:t>
              </a:r>
            </a:p>
          </xdr:txBody>
        </xdr:sp>
      </mc:Fallback>
    </mc:AlternateContent>
    <xdr:clientData/>
  </xdr:twoCellAnchor>
  <xdr:twoCellAnchor>
    <xdr:from>
      <xdr:col>6</xdr:col>
      <xdr:colOff>31750</xdr:colOff>
      <xdr:row>4</xdr:row>
      <xdr:rowOff>1</xdr:rowOff>
    </xdr:from>
    <xdr:to>
      <xdr:col>8</xdr:col>
      <xdr:colOff>14817</xdr:colOff>
      <xdr:row>5</xdr:row>
      <xdr:rowOff>108288</xdr:rowOff>
    </xdr:to>
    <xdr:sp macro="" textlink="">
      <xdr:nvSpPr>
        <xdr:cNvPr id="4" name="CasellaDiTesto 3">
          <a:extLst>
            <a:ext uri="{FF2B5EF4-FFF2-40B4-BE49-F238E27FC236}">
              <a16:creationId xmlns:a16="http://schemas.microsoft.com/office/drawing/2014/main" id="{6EA81C4F-7F82-0A4A-8A3F-82B49FD9823E}"/>
            </a:ext>
          </a:extLst>
        </xdr:cNvPr>
        <xdr:cNvSpPr txBox="1"/>
      </xdr:nvSpPr>
      <xdr:spPr>
        <a:xfrm>
          <a:off x="4020344" y="793751"/>
          <a:ext cx="1312598" cy="30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800" b="1">
              <a:latin typeface="Arial" panose="020B0604020202020204" pitchFamily="34" charset="0"/>
              <a:cs typeface="Arial" panose="020B0604020202020204" pitchFamily="34" charset="0"/>
            </a:rPr>
            <a:t>ΔΔ-EGFP</a:t>
          </a:r>
        </a:p>
      </xdr:txBody>
    </xdr:sp>
    <xdr:clientData/>
  </xdr:twoCellAnchor>
  <xdr:twoCellAnchor>
    <xdr:from>
      <xdr:col>7</xdr:col>
      <xdr:colOff>324428</xdr:colOff>
      <xdr:row>7</xdr:row>
      <xdr:rowOff>31171</xdr:rowOff>
    </xdr:from>
    <xdr:to>
      <xdr:col>8</xdr:col>
      <xdr:colOff>324621</xdr:colOff>
      <xdr:row>21</xdr:row>
      <xdr:rowOff>19818</xdr:rowOff>
    </xdr:to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id="{6EA81C4F-7F82-0A4A-8A3F-82B49FD9823E}"/>
            </a:ext>
          </a:extLst>
        </xdr:cNvPr>
        <xdr:cNvSpPr txBox="1"/>
      </xdr:nvSpPr>
      <xdr:spPr>
        <a:xfrm rot="18547945">
          <a:off x="3905251" y="2451098"/>
          <a:ext cx="2744547" cy="6605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800" b="1">
              <a:latin typeface="Arial" panose="020B0604020202020204" pitchFamily="34" charset="0"/>
              <a:cs typeface="Arial" panose="020B0604020202020204" pitchFamily="34" charset="0"/>
            </a:rPr>
            <a:t>ΔΔ-EGFP +  </a:t>
          </a:r>
          <a:r>
            <a:rPr kumimoji="0" lang="it-IT" sz="18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ΔΔ-IL12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8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(MOI 0.05)</a:t>
          </a:r>
        </a:p>
        <a:p>
          <a:endParaRPr lang="it-IT" sz="1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172027</xdr:colOff>
      <xdr:row>5</xdr:row>
      <xdr:rowOff>34744</xdr:rowOff>
    </xdr:from>
    <xdr:to>
      <xdr:col>10</xdr:col>
      <xdr:colOff>172220</xdr:colOff>
      <xdr:row>19</xdr:row>
      <xdr:rowOff>23391</xdr:rowOff>
    </xdr:to>
    <xdr:sp macro="" textlink="">
      <xdr:nvSpPr>
        <xdr:cNvPr id="7" name="CasellaDiTesto 6">
          <a:extLst>
            <a:ext uri="{FF2B5EF4-FFF2-40B4-BE49-F238E27FC236}">
              <a16:creationId xmlns:a16="http://schemas.microsoft.com/office/drawing/2014/main" id="{6EA81C4F-7F82-0A4A-8A3F-82B49FD9823E}"/>
            </a:ext>
          </a:extLst>
        </xdr:cNvPr>
        <xdr:cNvSpPr txBox="1"/>
      </xdr:nvSpPr>
      <xdr:spPr>
        <a:xfrm rot="18547945">
          <a:off x="5104011" y="2077839"/>
          <a:ext cx="2766772" cy="6649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800" b="1">
              <a:latin typeface="Arial" panose="020B0604020202020204" pitchFamily="34" charset="0"/>
              <a:cs typeface="Arial" panose="020B0604020202020204" pitchFamily="34" charset="0"/>
            </a:rPr>
            <a:t>ΔΔ-EGFP +  </a:t>
          </a:r>
          <a:r>
            <a:rPr kumimoji="0" lang="it-IT" sz="18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ΔΔ-IL12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8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(MOI 0.1)</a:t>
          </a:r>
        </a:p>
        <a:p>
          <a:endParaRPr lang="it-IT" sz="1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669727</xdr:colOff>
      <xdr:row>23</xdr:row>
      <xdr:rowOff>189874</xdr:rowOff>
    </xdr:from>
    <xdr:to>
      <xdr:col>10</xdr:col>
      <xdr:colOff>386953</xdr:colOff>
      <xdr:row>44</xdr:row>
      <xdr:rowOff>109626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8" name="Grafico 7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it-IT" sz="1100"/>
                <a:t>Il grafico non è disponibile in questa versione di Excel.
Se si modifica questa forma o si salva la cartella di lavoro in un formato di file diverso, il grafico verrà danneggiato in modo permanente.</a:t>
              </a:r>
            </a:p>
          </xdr:txBody>
        </xdr:sp>
      </mc:Fallback>
    </mc:AlternateContent>
    <xdr:clientData/>
  </xdr:twoCellAnchor>
  <xdr:twoCellAnchor>
    <xdr:from>
      <xdr:col>6</xdr:col>
      <xdr:colOff>471884</xdr:colOff>
      <xdr:row>42</xdr:row>
      <xdr:rowOff>153987</xdr:rowOff>
    </xdr:from>
    <xdr:to>
      <xdr:col>8</xdr:col>
      <xdr:colOff>454951</xdr:colOff>
      <xdr:row>44</xdr:row>
      <xdr:rowOff>63837</xdr:rowOff>
    </xdr:to>
    <xdr:sp macro="" textlink="">
      <xdr:nvSpPr>
        <xdr:cNvPr id="9" name="CasellaDiTesto 8">
          <a:extLst>
            <a:ext uri="{FF2B5EF4-FFF2-40B4-BE49-F238E27FC236}">
              <a16:creationId xmlns:a16="http://schemas.microsoft.com/office/drawing/2014/main" id="{6EA81C4F-7F82-0A4A-8A3F-82B49FD9823E}"/>
            </a:ext>
          </a:extLst>
        </xdr:cNvPr>
        <xdr:cNvSpPr txBox="1"/>
      </xdr:nvSpPr>
      <xdr:spPr>
        <a:xfrm>
          <a:off x="4460478" y="8488362"/>
          <a:ext cx="1312598" cy="30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800" b="1">
              <a:latin typeface="Arial" panose="020B0604020202020204" pitchFamily="34" charset="0"/>
              <a:cs typeface="Arial" panose="020B0604020202020204" pitchFamily="34" charset="0"/>
            </a:rPr>
            <a:t>U.I</a:t>
          </a:r>
        </a:p>
      </xdr:txBody>
    </xdr:sp>
    <xdr:clientData/>
  </xdr:twoCellAnchor>
  <xdr:twoCellAnchor>
    <xdr:from>
      <xdr:col>5</xdr:col>
      <xdr:colOff>561975</xdr:colOff>
      <xdr:row>24</xdr:row>
      <xdr:rowOff>795</xdr:rowOff>
    </xdr:from>
    <xdr:to>
      <xdr:col>10</xdr:col>
      <xdr:colOff>4919</xdr:colOff>
      <xdr:row>27</xdr:row>
      <xdr:rowOff>70441</xdr:rowOff>
    </xdr:to>
    <xdr:sp macro="" textlink="">
      <xdr:nvSpPr>
        <xdr:cNvPr id="10" name="CasellaDiTesto 9">
          <a:extLst>
            <a:ext uri="{FF2B5EF4-FFF2-40B4-BE49-F238E27FC236}">
              <a16:creationId xmlns:a16="http://schemas.microsoft.com/office/drawing/2014/main" id="{6EA81C4F-7F82-0A4A-8A3F-82B49FD9823E}"/>
            </a:ext>
          </a:extLst>
        </xdr:cNvPr>
        <xdr:cNvSpPr txBox="1"/>
      </xdr:nvSpPr>
      <xdr:spPr>
        <a:xfrm>
          <a:off x="3985022" y="4644233"/>
          <a:ext cx="2865991" cy="65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8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ΔΔ-IL12</a:t>
          </a:r>
        </a:p>
      </xdr:txBody>
    </xdr:sp>
    <xdr:clientData/>
  </xdr:twoCellAnchor>
  <xdr:twoCellAnchor>
    <xdr:from>
      <xdr:col>9</xdr:col>
      <xdr:colOff>204571</xdr:colOff>
      <xdr:row>20</xdr:row>
      <xdr:rowOff>183771</xdr:rowOff>
    </xdr:from>
    <xdr:to>
      <xdr:col>10</xdr:col>
      <xdr:colOff>204765</xdr:colOff>
      <xdr:row>34</xdr:row>
      <xdr:rowOff>172417</xdr:rowOff>
    </xdr:to>
    <xdr:sp macro="" textlink="">
      <xdr:nvSpPr>
        <xdr:cNvPr id="11" name="CasellaDiTesto 10">
          <a:extLst>
            <a:ext uri="{FF2B5EF4-FFF2-40B4-BE49-F238E27FC236}">
              <a16:creationId xmlns:a16="http://schemas.microsoft.com/office/drawing/2014/main" id="{6EA81C4F-7F82-0A4A-8A3F-82B49FD9823E}"/>
            </a:ext>
          </a:extLst>
        </xdr:cNvPr>
        <xdr:cNvSpPr txBox="1"/>
      </xdr:nvSpPr>
      <xdr:spPr>
        <a:xfrm rot="18547945">
          <a:off x="5359798" y="5059559"/>
          <a:ext cx="2697318" cy="6848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800" b="1">
              <a:latin typeface="Arial" panose="020B0604020202020204" pitchFamily="34" charset="0"/>
              <a:cs typeface="Arial" panose="020B0604020202020204" pitchFamily="34" charset="0"/>
            </a:rPr>
            <a:t>ΔΔ-EGFP +  </a:t>
          </a:r>
          <a:r>
            <a:rPr kumimoji="0" lang="it-IT" sz="18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ΔΔ-IL12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8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(MOI 0.05)</a:t>
          </a:r>
        </a:p>
        <a:p>
          <a:endParaRPr lang="it-IT" sz="1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63500</xdr:colOff>
      <xdr:row>3</xdr:row>
      <xdr:rowOff>0</xdr:rowOff>
    </xdr:from>
    <xdr:to>
      <xdr:col>15</xdr:col>
      <xdr:colOff>414867</xdr:colOff>
      <xdr:row>27</xdr:row>
      <xdr:rowOff>101600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afico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it-IT" sz="1100"/>
                <a:t>Il grafico non è disponibile in questa versione di Excel.
Se si modifica questa forma o si salva la cartella di lavoro in un formato di file diverso, il grafico verrà danneggiato in modo permanente.</a:t>
              </a:r>
            </a:p>
          </xdr:txBody>
        </xdr:sp>
      </mc:Fallback>
    </mc:AlternateContent>
    <xdr:clientData/>
  </xdr:twoCellAnchor>
  <xdr:twoCellAnchor>
    <xdr:from>
      <xdr:col>10</xdr:col>
      <xdr:colOff>624418</xdr:colOff>
      <xdr:row>4</xdr:row>
      <xdr:rowOff>124883</xdr:rowOff>
    </xdr:from>
    <xdr:to>
      <xdr:col>12</xdr:col>
      <xdr:colOff>619697</xdr:colOff>
      <xdr:row>6</xdr:row>
      <xdr:rowOff>38560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6EA81C4F-7F82-0A4A-8A3F-82B49FD9823E}"/>
            </a:ext>
          </a:extLst>
        </xdr:cNvPr>
        <xdr:cNvSpPr txBox="1"/>
      </xdr:nvSpPr>
      <xdr:spPr>
        <a:xfrm>
          <a:off x="7186085" y="886883"/>
          <a:ext cx="1307612" cy="2946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800" b="1">
              <a:latin typeface="Arial" panose="020B0604020202020204" pitchFamily="34" charset="0"/>
              <a:cs typeface="Arial" panose="020B0604020202020204" pitchFamily="34" charset="0"/>
            </a:rPr>
            <a:t>ΔΔ-Fluc</a:t>
          </a:r>
        </a:p>
      </xdr:txBody>
    </xdr:sp>
    <xdr:clientData/>
  </xdr:twoCellAnchor>
  <xdr:twoCellAnchor>
    <xdr:from>
      <xdr:col>10</xdr:col>
      <xdr:colOff>305537</xdr:colOff>
      <xdr:row>12</xdr:row>
      <xdr:rowOff>15320</xdr:rowOff>
    </xdr:from>
    <xdr:to>
      <xdr:col>14</xdr:col>
      <xdr:colOff>427326</xdr:colOff>
      <xdr:row>15</xdr:row>
      <xdr:rowOff>97707</xdr:rowOff>
    </xdr:to>
    <xdr:sp macro="" textlink="">
      <xdr:nvSpPr>
        <xdr:cNvPr id="4" name="CasellaDiTesto 3">
          <a:extLst>
            <a:ext uri="{FF2B5EF4-FFF2-40B4-BE49-F238E27FC236}">
              <a16:creationId xmlns:a16="http://schemas.microsoft.com/office/drawing/2014/main" id="{6EA81C4F-7F82-0A4A-8A3F-82B49FD9823E}"/>
            </a:ext>
          </a:extLst>
        </xdr:cNvPr>
        <xdr:cNvSpPr txBox="1"/>
      </xdr:nvSpPr>
      <xdr:spPr>
        <a:xfrm>
          <a:off x="6860376" y="2350481"/>
          <a:ext cx="2743724" cy="6661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800" b="1">
              <a:latin typeface="Arial" panose="020B0604020202020204" pitchFamily="34" charset="0"/>
              <a:cs typeface="Arial" panose="020B0604020202020204" pitchFamily="34" charset="0"/>
            </a:rPr>
            <a:t>ΔΔ-EGFP +  </a:t>
          </a:r>
          <a:r>
            <a:rPr kumimoji="0" lang="it-IT" sz="18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ΔΔ-Fluc</a:t>
          </a:r>
        </a:p>
        <a:p>
          <a:endParaRPr lang="it-IT" sz="1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479662</xdr:colOff>
      <xdr:row>23</xdr:row>
      <xdr:rowOff>84415</xdr:rowOff>
    </xdr:from>
    <xdr:to>
      <xdr:col>14</xdr:col>
      <xdr:colOff>477057</xdr:colOff>
      <xdr:row>25</xdr:row>
      <xdr:rowOff>5478</xdr:rowOff>
    </xdr:to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id="{6EA81C4F-7F82-0A4A-8A3F-82B49FD9823E}"/>
            </a:ext>
          </a:extLst>
        </xdr:cNvPr>
        <xdr:cNvSpPr txBox="1"/>
      </xdr:nvSpPr>
      <xdr:spPr>
        <a:xfrm>
          <a:off x="8345468" y="4560141"/>
          <a:ext cx="1308363" cy="3102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800" b="1">
              <a:latin typeface="Arial" panose="020B0604020202020204" pitchFamily="34" charset="0"/>
              <a:cs typeface="Arial" panose="020B0604020202020204" pitchFamily="34" charset="0"/>
            </a:rPr>
            <a:t>ΔΔ-EGFP</a:t>
          </a:r>
        </a:p>
      </xdr:txBody>
    </xdr:sp>
    <xdr:clientData/>
  </xdr:twoCellAnchor>
  <xdr:twoCellAnchor>
    <xdr:from>
      <xdr:col>15</xdr:col>
      <xdr:colOff>357194</xdr:colOff>
      <xdr:row>3</xdr:row>
      <xdr:rowOff>30726</xdr:rowOff>
    </xdr:from>
    <xdr:to>
      <xdr:col>22</xdr:col>
      <xdr:colOff>594764</xdr:colOff>
      <xdr:row>27</xdr:row>
      <xdr:rowOff>111608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0" name="Grafico 9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it-IT" sz="1100"/>
                <a:t>Il grafico non è disponibile in questa versione di Excel.
Se si modifica questa forma o si salva la cartella di lavoro in un formato di file diverso, il grafico verrà danneggiato in modo permanente.</a:t>
              </a:r>
            </a:p>
          </xdr:txBody>
        </xdr:sp>
      </mc:Fallback>
    </mc:AlternateContent>
    <xdr:clientData/>
  </xdr:twoCellAnchor>
  <xdr:twoCellAnchor>
    <xdr:from>
      <xdr:col>18</xdr:col>
      <xdr:colOff>84117</xdr:colOff>
      <xdr:row>23</xdr:row>
      <xdr:rowOff>145868</xdr:rowOff>
    </xdr:from>
    <xdr:to>
      <xdr:col>20</xdr:col>
      <xdr:colOff>79397</xdr:colOff>
      <xdr:row>25</xdr:row>
      <xdr:rowOff>69248</xdr:rowOff>
    </xdr:to>
    <xdr:sp macro="" textlink="">
      <xdr:nvSpPr>
        <xdr:cNvPr id="11" name="CasellaDiTesto 10">
          <a:extLst>
            <a:ext uri="{FF2B5EF4-FFF2-40B4-BE49-F238E27FC236}">
              <a16:creationId xmlns:a16="http://schemas.microsoft.com/office/drawing/2014/main" id="{6EA81C4F-7F82-0A4A-8A3F-82B49FD9823E}"/>
            </a:ext>
          </a:extLst>
        </xdr:cNvPr>
        <xdr:cNvSpPr txBox="1"/>
      </xdr:nvSpPr>
      <xdr:spPr>
        <a:xfrm>
          <a:off x="11882827" y="4621594"/>
          <a:ext cx="1306247" cy="3125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800" b="1">
              <a:latin typeface="Arial" panose="020B0604020202020204" pitchFamily="34" charset="0"/>
              <a:cs typeface="Arial" panose="020B0604020202020204" pitchFamily="34" charset="0"/>
            </a:rPr>
            <a:t>ΔΔ-Fluc</a:t>
          </a:r>
        </a:p>
      </xdr:txBody>
    </xdr:sp>
    <xdr:clientData/>
  </xdr:twoCellAnchor>
  <xdr:twoCellAnchor>
    <xdr:from>
      <xdr:col>18</xdr:col>
      <xdr:colOff>439922</xdr:colOff>
      <xdr:row>13</xdr:row>
      <xdr:rowOff>150616</xdr:rowOff>
    </xdr:from>
    <xdr:to>
      <xdr:col>22</xdr:col>
      <xdr:colOff>561711</xdr:colOff>
      <xdr:row>17</xdr:row>
      <xdr:rowOff>38406</xdr:rowOff>
    </xdr:to>
    <xdr:sp macro="" textlink="">
      <xdr:nvSpPr>
        <xdr:cNvPr id="12" name="CasellaDiTesto 11">
          <a:extLst>
            <a:ext uri="{FF2B5EF4-FFF2-40B4-BE49-F238E27FC236}">
              <a16:creationId xmlns:a16="http://schemas.microsoft.com/office/drawing/2014/main" id="{6EA81C4F-7F82-0A4A-8A3F-82B49FD9823E}"/>
            </a:ext>
          </a:extLst>
        </xdr:cNvPr>
        <xdr:cNvSpPr txBox="1"/>
      </xdr:nvSpPr>
      <xdr:spPr>
        <a:xfrm>
          <a:off x="12883874" y="2746947"/>
          <a:ext cx="2887111" cy="6866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800" b="1">
              <a:latin typeface="Arial" panose="020B0604020202020204" pitchFamily="34" charset="0"/>
              <a:cs typeface="Arial" panose="020B0604020202020204" pitchFamily="34" charset="0"/>
            </a:rPr>
            <a:t>ΔΔ-EGFP +  </a:t>
          </a:r>
          <a:r>
            <a:rPr kumimoji="0" lang="it-IT" sz="18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ΔΔ-Fluc</a:t>
          </a:r>
        </a:p>
        <a:p>
          <a:endParaRPr lang="it-IT" sz="1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</xdr:col>
      <xdr:colOff>685275</xdr:colOff>
      <xdr:row>3</xdr:row>
      <xdr:rowOff>80392</xdr:rowOff>
    </xdr:from>
    <xdr:to>
      <xdr:col>20</xdr:col>
      <xdr:colOff>682671</xdr:colOff>
      <xdr:row>5</xdr:row>
      <xdr:rowOff>3708</xdr:rowOff>
    </xdr:to>
    <xdr:sp macro="" textlink="">
      <xdr:nvSpPr>
        <xdr:cNvPr id="13" name="CasellaDiTesto 12">
          <a:extLst>
            <a:ext uri="{FF2B5EF4-FFF2-40B4-BE49-F238E27FC236}">
              <a16:creationId xmlns:a16="http://schemas.microsoft.com/office/drawing/2014/main" id="{6EA81C4F-7F82-0A4A-8A3F-82B49FD9823E}"/>
            </a:ext>
          </a:extLst>
        </xdr:cNvPr>
        <xdr:cNvSpPr txBox="1"/>
      </xdr:nvSpPr>
      <xdr:spPr>
        <a:xfrm>
          <a:off x="13154366" y="686528"/>
          <a:ext cx="1382850" cy="3274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800" b="1">
              <a:latin typeface="Arial" panose="020B0604020202020204" pitchFamily="34" charset="0"/>
              <a:cs typeface="Arial" panose="020B0604020202020204" pitchFamily="34" charset="0"/>
            </a:rPr>
            <a:t>ΔΔ-EGFP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listri/Downloads/Expression%20in%20VERO%20cells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ADRIANA/LABORATORIO%20PADOVA/esperimenti/ELISA/ELISA%20IL-12%2018.12.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ktor on VERO cells"/>
      <sheetName val="graphs "/>
      <sheetName val="Foglio1"/>
    </sheetNames>
    <sheetDataSet>
      <sheetData sheetId="0" refreshError="1"/>
      <sheetData sheetId="1" refreshError="1"/>
      <sheetData sheetId="2">
        <row r="5">
          <cell r="D5" t="str">
            <v>ΔΔ-Fluc</v>
          </cell>
          <cell r="E5">
            <v>79261.3</v>
          </cell>
          <cell r="F5">
            <v>75843.3</v>
          </cell>
          <cell r="G5">
            <v>75791.3</v>
          </cell>
          <cell r="H5">
            <v>76821.3</v>
          </cell>
          <cell r="I5">
            <v>75866.3</v>
          </cell>
        </row>
        <row r="6">
          <cell r="D6" t="str">
            <v>ΔΔ-Fluc/ΔΔ-EGFP MOI 0.1 (Fluc)</v>
          </cell>
          <cell r="E6">
            <v>48543.3</v>
          </cell>
          <cell r="F6">
            <v>45126.3</v>
          </cell>
          <cell r="G6">
            <v>43855.3</v>
          </cell>
          <cell r="H6">
            <v>44054.3</v>
          </cell>
          <cell r="I6">
            <v>43226.3</v>
          </cell>
        </row>
        <row r="7">
          <cell r="D7" t="str">
            <v>ΔΔ-EGFP</v>
          </cell>
          <cell r="E7">
            <v>314.3</v>
          </cell>
          <cell r="F7">
            <v>338.3</v>
          </cell>
          <cell r="G7">
            <v>382.3</v>
          </cell>
          <cell r="H7">
            <v>372.3</v>
          </cell>
          <cell r="I7">
            <v>373.3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Foglio2"/>
    </sheetNames>
    <sheetDataSet>
      <sheetData sheetId="0">
        <row r="3">
          <cell r="A3">
            <v>500</v>
          </cell>
        </row>
        <row r="30">
          <cell r="A30">
            <v>500</v>
          </cell>
          <cell r="D30">
            <v>3.1429999999999998</v>
          </cell>
        </row>
        <row r="31">
          <cell r="D31">
            <v>250</v>
          </cell>
        </row>
        <row r="32">
          <cell r="D32">
            <v>125</v>
          </cell>
        </row>
        <row r="33">
          <cell r="D33">
            <v>0.629</v>
          </cell>
        </row>
        <row r="34">
          <cell r="D34">
            <v>0.3175</v>
          </cell>
        </row>
        <row r="35">
          <cell r="D35">
            <v>0.13499999999999998</v>
          </cell>
        </row>
        <row r="36">
          <cell r="D36">
            <v>4.2499999999999982E-2</v>
          </cell>
        </row>
        <row r="37">
          <cell r="D37">
            <v>1.8499999999999989E-2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125"/>
  <sheetViews>
    <sheetView topLeftCell="A55" zoomScale="64" zoomScaleNormal="64" workbookViewId="0">
      <selection activeCell="A6" sqref="A6:A31"/>
    </sheetView>
  </sheetViews>
  <sheetFormatPr defaultColWidth="11" defaultRowHeight="15.75" x14ac:dyDescent="0.25"/>
  <cols>
    <col min="5" max="5" width="24.625" customWidth="1"/>
    <col min="7" max="7" width="24.125" bestFit="1" customWidth="1"/>
    <col min="8" max="8" width="25.125" bestFit="1" customWidth="1"/>
    <col min="16" max="16" width="12" customWidth="1"/>
    <col min="17" max="17" width="16.625" bestFit="1" customWidth="1"/>
    <col min="18" max="18" width="17.125" bestFit="1" customWidth="1"/>
    <col min="19" max="19" width="16" bestFit="1" customWidth="1"/>
    <col min="21" max="21" width="23" customWidth="1"/>
  </cols>
  <sheetData>
    <row r="2" spans="1:32" x14ac:dyDescent="0.25">
      <c r="C2" s="46" t="s">
        <v>43</v>
      </c>
      <c r="D2" s="46"/>
      <c r="E2" s="46"/>
      <c r="F2" s="46"/>
      <c r="G2" s="46"/>
      <c r="H2" s="46"/>
      <c r="I2" s="46"/>
      <c r="J2" s="46"/>
      <c r="K2" s="46"/>
      <c r="L2" s="46"/>
      <c r="M2" s="46"/>
      <c r="N2" s="18"/>
      <c r="O2" s="46" t="s">
        <v>44</v>
      </c>
      <c r="P2" s="46"/>
      <c r="Q2" s="46"/>
      <c r="R2" s="46"/>
      <c r="S2" s="46"/>
      <c r="T2" s="46"/>
      <c r="U2" s="46"/>
      <c r="V2" s="46"/>
      <c r="W2" s="46"/>
      <c r="X2" s="46"/>
      <c r="Y2" s="46"/>
      <c r="Z2" s="18"/>
      <c r="AA2" s="18"/>
      <c r="AB2" s="18"/>
      <c r="AC2" s="18"/>
      <c r="AD2" s="18"/>
      <c r="AE2" s="18"/>
      <c r="AF2" s="18"/>
    </row>
    <row r="3" spans="1:32" x14ac:dyDescent="0.25">
      <c r="C3" s="21" t="s">
        <v>20</v>
      </c>
      <c r="D3" s="44" t="s">
        <v>0</v>
      </c>
      <c r="E3" s="44"/>
      <c r="F3" s="44"/>
      <c r="G3" s="22" t="s">
        <v>42</v>
      </c>
      <c r="H3" s="18"/>
      <c r="I3" s="44"/>
      <c r="J3" s="44"/>
      <c r="K3" s="44"/>
      <c r="L3" s="22"/>
      <c r="M3" s="18"/>
      <c r="N3" s="18"/>
      <c r="O3" s="21" t="s">
        <v>20</v>
      </c>
      <c r="P3" s="44" t="s">
        <v>0</v>
      </c>
      <c r="Q3" s="44"/>
      <c r="R3" s="44"/>
      <c r="S3" s="22" t="s">
        <v>42</v>
      </c>
      <c r="T3" s="22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</row>
    <row r="4" spans="1:32" x14ac:dyDescent="0.25">
      <c r="C4" s="18" t="s">
        <v>2</v>
      </c>
      <c r="D4" s="23">
        <v>389.2</v>
      </c>
      <c r="E4" s="23">
        <v>390.4</v>
      </c>
      <c r="F4" s="23">
        <v>381.59999999999997</v>
      </c>
      <c r="G4" s="23">
        <f>AVERAGE(D4:F4)</f>
        <v>387.06666666666661</v>
      </c>
      <c r="H4" s="18"/>
      <c r="I4" s="23"/>
      <c r="J4" s="23"/>
      <c r="K4" s="23"/>
      <c r="L4" s="23"/>
      <c r="M4" s="23"/>
      <c r="N4" s="18"/>
      <c r="O4" s="18" t="s">
        <v>2</v>
      </c>
      <c r="P4" s="23">
        <v>3284</v>
      </c>
      <c r="Q4" s="23">
        <v>3200</v>
      </c>
      <c r="R4" s="23">
        <v>3136</v>
      </c>
      <c r="S4" s="23">
        <f t="shared" ref="S4:S9" si="0">AVERAGE(P4:R4)</f>
        <v>3206.6666666666665</v>
      </c>
      <c r="T4" s="23"/>
      <c r="U4" s="23"/>
      <c r="V4" s="23"/>
      <c r="W4" s="23"/>
      <c r="X4" s="23"/>
      <c r="Y4" s="23"/>
      <c r="Z4" s="18"/>
      <c r="AA4" s="18"/>
      <c r="AB4" s="18"/>
      <c r="AC4" s="18"/>
      <c r="AD4" s="18"/>
      <c r="AE4" s="18"/>
      <c r="AF4" s="18"/>
    </row>
    <row r="5" spans="1:32" x14ac:dyDescent="0.25">
      <c r="C5" s="23" t="s">
        <v>3</v>
      </c>
      <c r="D5" s="23">
        <v>509.6</v>
      </c>
      <c r="E5" s="23">
        <v>494.00000000000006</v>
      </c>
      <c r="F5" s="23">
        <v>467.2</v>
      </c>
      <c r="G5" s="23">
        <f t="shared" ref="G5:G9" si="1">AVERAGE(D5:F5)</f>
        <v>490.26666666666671</v>
      </c>
      <c r="H5" s="23"/>
      <c r="I5" s="23"/>
      <c r="J5" s="23"/>
      <c r="K5" s="23"/>
      <c r="L5" s="23"/>
      <c r="M5" s="23"/>
      <c r="N5" s="18"/>
      <c r="O5" s="23" t="s">
        <v>3</v>
      </c>
      <c r="P5" s="23">
        <v>4608</v>
      </c>
      <c r="Q5" s="23">
        <v>5030</v>
      </c>
      <c r="R5" s="23">
        <v>4492</v>
      </c>
      <c r="S5" s="23">
        <f t="shared" si="0"/>
        <v>4710</v>
      </c>
      <c r="T5" s="23"/>
      <c r="U5" s="23"/>
      <c r="V5" s="23"/>
      <c r="W5" s="23"/>
      <c r="X5" s="23"/>
      <c r="Y5" s="23"/>
      <c r="Z5" s="18"/>
      <c r="AA5" s="18"/>
      <c r="AB5" s="18"/>
      <c r="AC5" s="18"/>
      <c r="AD5" s="18"/>
      <c r="AE5" s="18"/>
      <c r="AF5" s="18"/>
    </row>
    <row r="6" spans="1:32" x14ac:dyDescent="0.25">
      <c r="A6" s="43" t="s">
        <v>47</v>
      </c>
      <c r="C6" s="23" t="s">
        <v>4</v>
      </c>
      <c r="D6" s="23">
        <v>654</v>
      </c>
      <c r="E6" s="23">
        <v>642</v>
      </c>
      <c r="F6" s="23">
        <v>612</v>
      </c>
      <c r="G6" s="23">
        <f t="shared" si="1"/>
        <v>636</v>
      </c>
      <c r="H6" s="23"/>
      <c r="I6" s="23"/>
      <c r="J6" s="23"/>
      <c r="K6" s="23"/>
      <c r="L6" s="23"/>
      <c r="M6" s="23"/>
      <c r="N6" s="18"/>
      <c r="O6" s="23" t="s">
        <v>4</v>
      </c>
      <c r="P6" s="23">
        <v>5116</v>
      </c>
      <c r="Q6" s="23">
        <v>4094</v>
      </c>
      <c r="R6" s="23">
        <v>4136</v>
      </c>
      <c r="S6" s="23">
        <f t="shared" si="0"/>
        <v>4448.666666666667</v>
      </c>
      <c r="T6" s="23"/>
      <c r="U6" s="23"/>
      <c r="V6" s="23"/>
      <c r="W6" s="23"/>
      <c r="X6" s="23"/>
      <c r="Y6" s="23"/>
      <c r="Z6" s="18"/>
      <c r="AA6" s="18"/>
      <c r="AB6" s="18"/>
      <c r="AC6" s="18"/>
      <c r="AD6" s="18"/>
      <c r="AE6" s="18"/>
      <c r="AF6" s="18"/>
    </row>
    <row r="7" spans="1:32" x14ac:dyDescent="0.25">
      <c r="A7" s="43"/>
      <c r="C7" s="18" t="s">
        <v>5</v>
      </c>
      <c r="D7" s="23">
        <v>578</v>
      </c>
      <c r="E7" s="23">
        <v>556</v>
      </c>
      <c r="F7" s="23">
        <v>539.6</v>
      </c>
      <c r="G7" s="23">
        <f t="shared" si="1"/>
        <v>557.86666666666667</v>
      </c>
      <c r="H7" s="18"/>
      <c r="I7" s="23"/>
      <c r="J7" s="23"/>
      <c r="K7" s="23"/>
      <c r="L7" s="23"/>
      <c r="M7" s="23"/>
      <c r="N7" s="18"/>
      <c r="O7" s="18" t="s">
        <v>5</v>
      </c>
      <c r="P7" s="23">
        <v>4220</v>
      </c>
      <c r="Q7" s="23">
        <v>4260</v>
      </c>
      <c r="R7" s="23">
        <v>5616</v>
      </c>
      <c r="S7" s="23">
        <f t="shared" si="0"/>
        <v>4698.666666666667</v>
      </c>
      <c r="T7" s="23"/>
      <c r="U7" s="23"/>
      <c r="V7" s="23"/>
      <c r="W7" s="23"/>
      <c r="X7" s="23"/>
      <c r="Y7" s="23"/>
      <c r="Z7" s="18"/>
      <c r="AA7" s="18"/>
      <c r="AB7" s="18"/>
      <c r="AC7" s="18"/>
      <c r="AD7" s="18"/>
      <c r="AE7" s="18"/>
      <c r="AF7" s="18"/>
    </row>
    <row r="8" spans="1:32" x14ac:dyDescent="0.25">
      <c r="A8" s="43"/>
      <c r="C8" s="18" t="s">
        <v>6</v>
      </c>
      <c r="D8" s="23">
        <v>540.4</v>
      </c>
      <c r="E8" s="23">
        <v>525.19999999999993</v>
      </c>
      <c r="F8" s="23">
        <v>532</v>
      </c>
      <c r="G8" s="23">
        <f t="shared" si="1"/>
        <v>532.5333333333333</v>
      </c>
      <c r="H8" s="18"/>
      <c r="I8" s="23"/>
      <c r="J8" s="23"/>
      <c r="K8" s="23"/>
      <c r="L8" s="23"/>
      <c r="M8" s="23"/>
      <c r="N8" s="18"/>
      <c r="O8" s="18" t="s">
        <v>6</v>
      </c>
      <c r="P8" s="23">
        <v>4744</v>
      </c>
      <c r="Q8" s="23">
        <v>4414</v>
      </c>
      <c r="R8" s="23">
        <v>4570</v>
      </c>
      <c r="S8" s="23">
        <f t="shared" si="0"/>
        <v>4576</v>
      </c>
      <c r="T8" s="23"/>
      <c r="U8" s="23"/>
      <c r="V8" s="23"/>
      <c r="W8" s="23"/>
      <c r="X8" s="23"/>
      <c r="Y8" s="23"/>
      <c r="Z8" s="18"/>
      <c r="AA8" s="18"/>
      <c r="AB8" s="18"/>
      <c r="AC8" s="18"/>
      <c r="AD8" s="18"/>
      <c r="AE8" s="18"/>
      <c r="AF8" s="18"/>
    </row>
    <row r="9" spans="1:32" x14ac:dyDescent="0.25">
      <c r="A9" s="43"/>
      <c r="C9" s="23" t="s">
        <v>7</v>
      </c>
      <c r="D9" s="23">
        <v>517.6</v>
      </c>
      <c r="E9" s="23">
        <v>491.2</v>
      </c>
      <c r="F9" s="23">
        <v>474.8</v>
      </c>
      <c r="G9" s="23">
        <f t="shared" si="1"/>
        <v>494.5333333333333</v>
      </c>
      <c r="H9" s="23"/>
      <c r="I9" s="23"/>
      <c r="J9" s="23"/>
      <c r="K9" s="23"/>
      <c r="L9" s="23"/>
      <c r="M9" s="23"/>
      <c r="N9" s="18"/>
      <c r="O9" s="23" t="s">
        <v>7</v>
      </c>
      <c r="P9" s="23">
        <v>4450</v>
      </c>
      <c r="Q9" s="23">
        <v>4312</v>
      </c>
      <c r="R9" s="23">
        <v>4154</v>
      </c>
      <c r="S9" s="23">
        <f t="shared" si="0"/>
        <v>4305.333333333333</v>
      </c>
      <c r="T9" s="23"/>
      <c r="U9" s="23"/>
      <c r="V9" s="23"/>
      <c r="W9" s="23"/>
      <c r="X9" s="23"/>
      <c r="Y9" s="23"/>
      <c r="Z9" s="18"/>
      <c r="AA9" s="18"/>
      <c r="AB9" s="18"/>
      <c r="AC9" s="18"/>
      <c r="AD9" s="18"/>
      <c r="AE9" s="18"/>
      <c r="AF9" s="18"/>
    </row>
    <row r="10" spans="1:32" x14ac:dyDescent="0.25">
      <c r="A10" s="43"/>
      <c r="C10" s="18" t="s">
        <v>1</v>
      </c>
      <c r="D10" s="23">
        <f>AVERAGE(D4:D6)</f>
        <v>517.6</v>
      </c>
      <c r="E10" s="18"/>
      <c r="F10" s="18"/>
      <c r="G10" s="23"/>
      <c r="H10" s="18"/>
      <c r="I10" s="23"/>
      <c r="J10" s="18"/>
      <c r="K10" s="18"/>
      <c r="L10" s="23"/>
      <c r="M10" s="23"/>
      <c r="N10" s="18"/>
      <c r="O10" s="18" t="s">
        <v>1</v>
      </c>
      <c r="P10" s="23">
        <f>AVERAGE(P4:P6)</f>
        <v>4336</v>
      </c>
      <c r="Q10" s="18"/>
      <c r="R10" s="18"/>
      <c r="S10" s="23"/>
      <c r="T10" s="23"/>
      <c r="U10" s="23"/>
      <c r="V10" s="23"/>
      <c r="W10" s="23"/>
      <c r="X10" s="23"/>
      <c r="Y10" s="23"/>
      <c r="Z10" s="18"/>
      <c r="AA10" s="18"/>
      <c r="AB10" s="18"/>
      <c r="AC10" s="18"/>
      <c r="AD10" s="18"/>
      <c r="AE10" s="18"/>
      <c r="AF10" s="18"/>
    </row>
    <row r="11" spans="1:32" x14ac:dyDescent="0.25">
      <c r="A11" s="43"/>
      <c r="C11" s="18" t="s">
        <v>8</v>
      </c>
      <c r="D11" s="23">
        <f>STDEV(D5:D10)</f>
        <v>55.451840967335478</v>
      </c>
      <c r="E11" s="18"/>
      <c r="F11" s="18"/>
      <c r="G11" s="23"/>
      <c r="H11" s="18"/>
      <c r="I11" s="23"/>
      <c r="J11" s="18"/>
      <c r="K11" s="18"/>
      <c r="L11" s="23"/>
      <c r="M11" s="23"/>
      <c r="N11" s="18"/>
      <c r="O11" s="18" t="s">
        <v>8</v>
      </c>
      <c r="P11" s="23">
        <f>STDEV(P5:P10)</f>
        <v>322.80210656066049</v>
      </c>
      <c r="Q11" s="18"/>
      <c r="R11" s="18"/>
      <c r="S11" s="23"/>
      <c r="T11" s="23"/>
      <c r="U11" s="23"/>
      <c r="V11" s="23"/>
      <c r="W11" s="23"/>
      <c r="X11" s="23"/>
      <c r="Y11" s="23"/>
      <c r="Z11" s="18"/>
      <c r="AA11" s="18"/>
      <c r="AB11" s="18"/>
      <c r="AC11" s="18"/>
      <c r="AD11" s="18"/>
      <c r="AE11" s="18"/>
      <c r="AF11" s="18"/>
    </row>
    <row r="12" spans="1:32" x14ac:dyDescent="0.25">
      <c r="A12" s="4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18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18"/>
      <c r="AD12" s="18"/>
      <c r="AE12" s="18"/>
      <c r="AF12" s="18"/>
    </row>
    <row r="13" spans="1:32" x14ac:dyDescent="0.25">
      <c r="A13" s="43"/>
      <c r="C13" s="21" t="s">
        <v>20</v>
      </c>
      <c r="D13" s="44" t="s">
        <v>9</v>
      </c>
      <c r="E13" s="44"/>
      <c r="F13" s="44"/>
      <c r="G13" s="18"/>
      <c r="H13" s="18"/>
      <c r="I13" s="18"/>
      <c r="J13" s="18"/>
      <c r="K13" s="18"/>
      <c r="L13" s="18"/>
      <c r="M13" s="18"/>
      <c r="N13" s="18"/>
      <c r="O13" s="21" t="s">
        <v>20</v>
      </c>
      <c r="P13" s="44" t="s">
        <v>17</v>
      </c>
      <c r="Q13" s="44"/>
      <c r="R13" s="44"/>
      <c r="S13" s="19"/>
      <c r="T13" s="19"/>
      <c r="U13" s="19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</row>
    <row r="14" spans="1:32" x14ac:dyDescent="0.25">
      <c r="A14" s="43"/>
      <c r="C14" s="18" t="s">
        <v>2</v>
      </c>
      <c r="D14" s="23">
        <v>148064.6</v>
      </c>
      <c r="E14" s="23">
        <v>142735.79999999999</v>
      </c>
      <c r="F14" s="23">
        <v>137860.4</v>
      </c>
      <c r="G14" s="18"/>
      <c r="H14" s="18"/>
      <c r="I14" s="18"/>
      <c r="J14" s="18"/>
      <c r="K14" s="18"/>
      <c r="L14" s="18"/>
      <c r="M14" s="18"/>
      <c r="N14" s="18"/>
      <c r="O14" s="18" t="s">
        <v>2</v>
      </c>
      <c r="P14" s="23">
        <v>27053</v>
      </c>
      <c r="Q14" s="23">
        <v>20364</v>
      </c>
      <c r="R14" s="23">
        <v>25109</v>
      </c>
      <c r="S14" s="23">
        <v>20456</v>
      </c>
      <c r="T14" s="23">
        <v>25429</v>
      </c>
      <c r="U14" s="23">
        <v>20432</v>
      </c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</row>
    <row r="15" spans="1:32" x14ac:dyDescent="0.25">
      <c r="A15" s="43"/>
      <c r="C15" s="23" t="s">
        <v>3</v>
      </c>
      <c r="D15" s="23">
        <v>148471.20000000001</v>
      </c>
      <c r="E15" s="23">
        <v>144095.20000000001</v>
      </c>
      <c r="F15" s="23">
        <v>149950.20000000001</v>
      </c>
      <c r="G15" s="18"/>
      <c r="H15" s="18"/>
      <c r="I15" s="18"/>
      <c r="J15" s="18"/>
      <c r="K15" s="18"/>
      <c r="L15" s="18"/>
      <c r="M15" s="18"/>
      <c r="N15" s="18"/>
      <c r="O15" s="23" t="s">
        <v>3</v>
      </c>
      <c r="P15" s="23">
        <v>23422</v>
      </c>
      <c r="Q15" s="23">
        <v>25853</v>
      </c>
      <c r="R15" s="23">
        <v>21984</v>
      </c>
      <c r="S15" s="23">
        <v>25381</v>
      </c>
      <c r="T15" s="23">
        <v>22108</v>
      </c>
      <c r="U15" s="23">
        <v>25643</v>
      </c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</row>
    <row r="16" spans="1:32" x14ac:dyDescent="0.25">
      <c r="A16" s="43"/>
      <c r="C16" s="23" t="s">
        <v>4</v>
      </c>
      <c r="D16" s="23">
        <v>152918</v>
      </c>
      <c r="E16" s="23">
        <v>147123</v>
      </c>
      <c r="F16" s="23">
        <v>141851.20000000001</v>
      </c>
      <c r="G16" s="23"/>
      <c r="H16" s="18"/>
      <c r="I16" s="18"/>
      <c r="J16" s="18"/>
      <c r="K16" s="18"/>
      <c r="L16" s="18"/>
      <c r="M16" s="18"/>
      <c r="N16" s="18"/>
      <c r="O16" s="23" t="s">
        <v>4</v>
      </c>
      <c r="P16" s="23">
        <v>23885</v>
      </c>
      <c r="Q16" s="23">
        <v>24771</v>
      </c>
      <c r="R16" s="23">
        <v>24169</v>
      </c>
      <c r="S16" s="23">
        <v>24623</v>
      </c>
      <c r="T16" s="23">
        <v>24763</v>
      </c>
      <c r="U16" s="23">
        <v>24351</v>
      </c>
      <c r="V16" s="23"/>
      <c r="W16" s="18"/>
      <c r="X16" s="18"/>
      <c r="Y16" s="18"/>
      <c r="Z16" s="18"/>
      <c r="AA16" s="18"/>
      <c r="AB16" s="18"/>
      <c r="AC16" s="18"/>
      <c r="AD16" s="18"/>
      <c r="AE16" s="18"/>
      <c r="AF16" s="18"/>
    </row>
    <row r="17" spans="1:36" x14ac:dyDescent="0.25">
      <c r="A17" s="43"/>
      <c r="C17" s="18" t="s">
        <v>5</v>
      </c>
      <c r="D17" s="23">
        <v>151502.6</v>
      </c>
      <c r="E17" s="23">
        <v>145425.19999999998</v>
      </c>
      <c r="F17" s="23">
        <v>140132</v>
      </c>
      <c r="G17" s="23"/>
      <c r="H17" s="18"/>
      <c r="I17" s="18"/>
      <c r="J17" s="18"/>
      <c r="K17" s="18"/>
      <c r="L17" s="18"/>
      <c r="M17" s="18"/>
      <c r="N17" s="18"/>
      <c r="O17" s="18" t="s">
        <v>5</v>
      </c>
      <c r="P17" s="23">
        <v>22582</v>
      </c>
      <c r="Q17" s="23">
        <v>19653</v>
      </c>
      <c r="R17" s="23">
        <v>22608</v>
      </c>
      <c r="S17" s="23">
        <v>19709</v>
      </c>
      <c r="T17" s="23">
        <v>22338</v>
      </c>
      <c r="U17" s="23">
        <v>19519</v>
      </c>
      <c r="V17" s="23"/>
      <c r="W17" s="18"/>
      <c r="X17" s="18"/>
      <c r="Y17" s="18"/>
      <c r="Z17" s="18"/>
      <c r="AA17" s="18"/>
      <c r="AB17" s="18"/>
      <c r="AC17" s="18"/>
      <c r="AD17" s="18"/>
      <c r="AE17" s="18"/>
      <c r="AF17" s="18"/>
    </row>
    <row r="18" spans="1:36" ht="15.6" customHeight="1" x14ac:dyDescent="0.25">
      <c r="A18" s="43"/>
      <c r="C18" s="18" t="s">
        <v>6</v>
      </c>
      <c r="D18" s="23">
        <v>116420.4</v>
      </c>
      <c r="E18" s="23">
        <v>112323</v>
      </c>
      <c r="F18" s="23">
        <v>108799</v>
      </c>
      <c r="G18" s="23"/>
      <c r="H18" s="18"/>
      <c r="I18" s="18"/>
      <c r="J18" s="18"/>
      <c r="K18" s="18"/>
      <c r="L18" s="18"/>
      <c r="M18" s="18"/>
      <c r="N18" s="18"/>
      <c r="O18" s="18" t="s">
        <v>6</v>
      </c>
      <c r="P18" s="23">
        <v>18791</v>
      </c>
      <c r="Q18" s="23">
        <v>18983</v>
      </c>
      <c r="R18" s="23">
        <v>18549</v>
      </c>
      <c r="S18" s="23">
        <v>18703</v>
      </c>
      <c r="T18" s="23">
        <v>18531</v>
      </c>
      <c r="U18" s="23">
        <v>18787</v>
      </c>
      <c r="V18" s="23"/>
      <c r="W18" s="18"/>
      <c r="X18" s="18"/>
      <c r="Y18" s="18"/>
      <c r="Z18" s="18"/>
      <c r="AA18" s="18"/>
      <c r="AB18" s="18"/>
      <c r="AC18" s="18"/>
      <c r="AD18" s="18"/>
      <c r="AE18" s="18"/>
      <c r="AF18" s="18"/>
    </row>
    <row r="19" spans="1:36" x14ac:dyDescent="0.25">
      <c r="A19" s="43"/>
      <c r="C19" s="23" t="s">
        <v>7</v>
      </c>
      <c r="D19" s="23">
        <v>151843.80000000002</v>
      </c>
      <c r="E19" s="23">
        <v>146880.79999999999</v>
      </c>
      <c r="F19" s="23">
        <v>142653.6</v>
      </c>
      <c r="G19" s="23"/>
      <c r="H19" s="18"/>
      <c r="I19" s="18"/>
      <c r="J19" s="18"/>
      <c r="K19" s="18"/>
      <c r="L19" s="18"/>
      <c r="M19" s="18"/>
      <c r="N19" s="18"/>
      <c r="O19" s="23" t="s">
        <v>7</v>
      </c>
      <c r="P19" s="23">
        <v>20612</v>
      </c>
      <c r="Q19" s="23">
        <v>16595</v>
      </c>
      <c r="R19" s="23">
        <v>20090</v>
      </c>
      <c r="S19" s="23">
        <v>16479</v>
      </c>
      <c r="T19" s="23">
        <v>20202</v>
      </c>
      <c r="U19" s="23">
        <v>16667</v>
      </c>
      <c r="V19" s="23"/>
      <c r="W19" s="18"/>
      <c r="X19" s="18"/>
      <c r="Y19" s="18"/>
      <c r="Z19" s="18"/>
      <c r="AA19" s="18"/>
      <c r="AB19" s="18"/>
      <c r="AC19" s="18"/>
      <c r="AD19" s="18"/>
      <c r="AE19" s="18"/>
      <c r="AF19" s="18"/>
    </row>
    <row r="20" spans="1:36" x14ac:dyDescent="0.25">
      <c r="A20" s="43"/>
      <c r="C20" s="18"/>
      <c r="D20" s="23"/>
      <c r="E20" s="23"/>
      <c r="F20" s="23"/>
      <c r="G20" s="23"/>
      <c r="H20" s="18"/>
      <c r="I20" s="23"/>
      <c r="J20" s="23"/>
      <c r="K20" s="23"/>
      <c r="L20" s="23"/>
      <c r="M20" s="18"/>
      <c r="N20" s="18"/>
      <c r="O20" s="18"/>
      <c r="P20" s="23"/>
      <c r="Q20" s="23"/>
      <c r="R20" s="23"/>
      <c r="S20" s="23"/>
      <c r="T20" s="23"/>
      <c r="U20" s="23"/>
      <c r="V20" s="23"/>
      <c r="W20" s="18"/>
      <c r="X20" s="23"/>
      <c r="Y20" s="23"/>
      <c r="Z20" s="23"/>
      <c r="AA20" s="23"/>
      <c r="AB20" s="18"/>
      <c r="AC20" s="18"/>
      <c r="AD20" s="23"/>
      <c r="AE20" s="18"/>
      <c r="AF20" s="18"/>
    </row>
    <row r="21" spans="1:36" x14ac:dyDescent="0.25">
      <c r="A21" s="43"/>
      <c r="C21" s="18"/>
      <c r="D21" s="19"/>
      <c r="E21" s="19"/>
      <c r="F21" s="19"/>
      <c r="G21" s="23"/>
      <c r="H21" s="23"/>
      <c r="I21" s="44"/>
      <c r="J21" s="44"/>
      <c r="K21" s="44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23"/>
      <c r="W21" s="18"/>
      <c r="X21" s="23"/>
      <c r="Y21" s="23"/>
      <c r="Z21" s="23"/>
      <c r="AA21" s="23"/>
      <c r="AB21" s="18"/>
      <c r="AC21" s="18"/>
      <c r="AD21" s="18"/>
      <c r="AE21" s="18"/>
      <c r="AF21" s="18"/>
    </row>
    <row r="22" spans="1:36" x14ac:dyDescent="0.25">
      <c r="A22" s="43"/>
      <c r="C22" s="24" t="s">
        <v>10</v>
      </c>
      <c r="D22" s="44" t="s">
        <v>11</v>
      </c>
      <c r="E22" s="44"/>
      <c r="F22" s="44"/>
      <c r="G22" s="18" t="s">
        <v>1</v>
      </c>
      <c r="H22" s="18"/>
      <c r="I22" s="23"/>
      <c r="J22" s="23"/>
      <c r="K22" s="23"/>
      <c r="L22" s="23"/>
      <c r="M22" s="18"/>
      <c r="N22" s="18"/>
      <c r="O22" s="24" t="s">
        <v>10</v>
      </c>
      <c r="P22" s="44" t="s">
        <v>17</v>
      </c>
      <c r="Q22" s="44"/>
      <c r="R22" s="44"/>
      <c r="S22" s="18"/>
      <c r="T22" s="18"/>
      <c r="U22" s="18"/>
      <c r="V22" s="18" t="s">
        <v>1</v>
      </c>
      <c r="W22" s="23"/>
      <c r="X22" s="23"/>
      <c r="Y22" s="23"/>
      <c r="Z22" s="23"/>
      <c r="AA22" s="23"/>
      <c r="AB22" s="23"/>
      <c r="AC22" s="18"/>
      <c r="AD22" s="18"/>
      <c r="AE22" s="18"/>
      <c r="AF22" s="18"/>
    </row>
    <row r="23" spans="1:36" x14ac:dyDescent="0.25">
      <c r="A23" s="43"/>
      <c r="C23" s="18" t="s">
        <v>2</v>
      </c>
      <c r="D23" s="23">
        <f>D14-$G$4</f>
        <v>147677.53333333333</v>
      </c>
      <c r="E23" s="23">
        <f>E14-$G$4</f>
        <v>142348.73333333331</v>
      </c>
      <c r="F23" s="23">
        <f>F14-$G$4</f>
        <v>137473.33333333331</v>
      </c>
      <c r="G23" s="23">
        <f>AVERAGE(D23:F23)</f>
        <v>142499.86666666664</v>
      </c>
      <c r="H23" s="23"/>
      <c r="I23" s="23"/>
      <c r="J23" s="23"/>
      <c r="K23" s="23"/>
      <c r="L23" s="23"/>
      <c r="M23" s="18"/>
      <c r="N23" s="18"/>
      <c r="O23" s="18" t="s">
        <v>2</v>
      </c>
      <c r="P23" s="23">
        <f t="shared" ref="P23:U23" si="2">P14-$S$4</f>
        <v>23846.333333333332</v>
      </c>
      <c r="Q23" s="23">
        <f t="shared" si="2"/>
        <v>17157.333333333332</v>
      </c>
      <c r="R23" s="23">
        <f t="shared" si="2"/>
        <v>21902.333333333332</v>
      </c>
      <c r="S23" s="23">
        <f t="shared" si="2"/>
        <v>17249.333333333332</v>
      </c>
      <c r="T23" s="23">
        <f t="shared" si="2"/>
        <v>22222.333333333332</v>
      </c>
      <c r="U23" s="23">
        <f t="shared" si="2"/>
        <v>17225.333333333332</v>
      </c>
      <c r="V23" s="23">
        <f>AVERAGE(P23:U23)</f>
        <v>19933.833333333332</v>
      </c>
      <c r="W23" s="23"/>
      <c r="X23" s="23"/>
      <c r="Y23" s="23"/>
      <c r="Z23" s="23"/>
      <c r="AA23" s="23"/>
      <c r="AB23" s="23"/>
      <c r="AC23" s="18"/>
      <c r="AD23" s="18"/>
      <c r="AE23" s="18"/>
      <c r="AF23" s="18"/>
    </row>
    <row r="24" spans="1:36" x14ac:dyDescent="0.25">
      <c r="A24" s="43"/>
      <c r="C24" s="23" t="s">
        <v>3</v>
      </c>
      <c r="D24" s="23">
        <f>D15-$G$5</f>
        <v>147980.93333333335</v>
      </c>
      <c r="E24" s="23">
        <f>E15-$G$5</f>
        <v>143604.93333333335</v>
      </c>
      <c r="F24" s="23">
        <f>F15-$G$5</f>
        <v>149459.93333333335</v>
      </c>
      <c r="G24" s="23">
        <f t="shared" ref="G24:G28" si="3">AVERAGE(D24:F24)</f>
        <v>147015.26666666669</v>
      </c>
      <c r="H24" s="23"/>
      <c r="I24" s="23"/>
      <c r="J24" s="23"/>
      <c r="K24" s="23"/>
      <c r="L24" s="23"/>
      <c r="M24" s="18"/>
      <c r="N24" s="18"/>
      <c r="O24" s="23" t="s">
        <v>3</v>
      </c>
      <c r="P24" s="23">
        <f t="shared" ref="P24:U24" si="4">P15-$S$5</f>
        <v>18712</v>
      </c>
      <c r="Q24" s="23">
        <f t="shared" si="4"/>
        <v>21143</v>
      </c>
      <c r="R24" s="23">
        <f t="shared" si="4"/>
        <v>17274</v>
      </c>
      <c r="S24" s="23">
        <f t="shared" si="4"/>
        <v>20671</v>
      </c>
      <c r="T24" s="23">
        <f t="shared" si="4"/>
        <v>17398</v>
      </c>
      <c r="U24" s="23">
        <f t="shared" si="4"/>
        <v>20933</v>
      </c>
      <c r="V24" s="23">
        <f t="shared" ref="V24:V28" si="5">AVERAGE(P24:U24)</f>
        <v>19355.166666666668</v>
      </c>
      <c r="W24" s="23"/>
      <c r="X24" s="44"/>
      <c r="Y24" s="44"/>
      <c r="Z24" s="44"/>
      <c r="AA24" s="18"/>
      <c r="AB24" s="18"/>
      <c r="AC24" s="18"/>
      <c r="AD24" s="18"/>
      <c r="AE24" s="18"/>
      <c r="AF24" s="18"/>
    </row>
    <row r="25" spans="1:36" x14ac:dyDescent="0.25">
      <c r="A25" s="43"/>
      <c r="C25" s="23" t="s">
        <v>4</v>
      </c>
      <c r="D25" s="23">
        <f>D16-$G$6</f>
        <v>152282</v>
      </c>
      <c r="E25" s="23">
        <f>E16-$G$6</f>
        <v>146487</v>
      </c>
      <c r="F25" s="23">
        <f>F16-$G$6</f>
        <v>141215.20000000001</v>
      </c>
      <c r="G25" s="23">
        <f t="shared" si="3"/>
        <v>146661.4</v>
      </c>
      <c r="H25" s="18"/>
      <c r="I25" s="23"/>
      <c r="J25" s="23"/>
      <c r="K25" s="23"/>
      <c r="L25" s="23"/>
      <c r="M25" s="18"/>
      <c r="N25" s="18"/>
      <c r="O25" s="23" t="s">
        <v>4</v>
      </c>
      <c r="P25" s="23">
        <f t="shared" ref="P25:U25" si="6">P16-$S$6</f>
        <v>19436.333333333332</v>
      </c>
      <c r="Q25" s="23">
        <f t="shared" si="6"/>
        <v>20322.333333333332</v>
      </c>
      <c r="R25" s="23">
        <f t="shared" si="6"/>
        <v>19720.333333333332</v>
      </c>
      <c r="S25" s="23">
        <f t="shared" si="6"/>
        <v>20174.333333333332</v>
      </c>
      <c r="T25" s="23">
        <f t="shared" si="6"/>
        <v>20314.333333333332</v>
      </c>
      <c r="U25" s="23">
        <f t="shared" si="6"/>
        <v>19902.333333333332</v>
      </c>
      <c r="V25" s="23">
        <f>AVERAGE(P25:U25)</f>
        <v>19978.333333333332</v>
      </c>
      <c r="W25" s="18"/>
      <c r="X25" s="23"/>
      <c r="Y25" s="23"/>
      <c r="Z25" s="23"/>
      <c r="AA25" s="23"/>
      <c r="AB25" s="23"/>
      <c r="AC25" s="23"/>
      <c r="AD25" s="23"/>
      <c r="AE25" s="18"/>
      <c r="AF25" s="18"/>
    </row>
    <row r="26" spans="1:36" x14ac:dyDescent="0.25">
      <c r="A26" s="43"/>
      <c r="C26" s="18" t="s">
        <v>5</v>
      </c>
      <c r="D26" s="23">
        <f>D17-$G$7</f>
        <v>150944.73333333334</v>
      </c>
      <c r="E26" s="23">
        <f>E17-$G$7</f>
        <v>144867.33333333331</v>
      </c>
      <c r="F26" s="23">
        <f>F17-$G$7</f>
        <v>139574.13333333333</v>
      </c>
      <c r="G26" s="23">
        <f t="shared" si="3"/>
        <v>145128.73333333331</v>
      </c>
      <c r="H26" s="18"/>
      <c r="I26" s="23"/>
      <c r="J26" s="23"/>
      <c r="K26" s="23"/>
      <c r="L26" s="23"/>
      <c r="M26" s="18"/>
      <c r="N26" s="18"/>
      <c r="O26" s="18" t="s">
        <v>5</v>
      </c>
      <c r="P26" s="23">
        <f t="shared" ref="P26:U26" si="7">P17-$S$7</f>
        <v>17883.333333333332</v>
      </c>
      <c r="Q26" s="23">
        <f t="shared" si="7"/>
        <v>14954.333333333332</v>
      </c>
      <c r="R26" s="23">
        <f t="shared" si="7"/>
        <v>17909.333333333332</v>
      </c>
      <c r="S26" s="23">
        <f t="shared" si="7"/>
        <v>15010.333333333332</v>
      </c>
      <c r="T26" s="23">
        <f t="shared" si="7"/>
        <v>17639.333333333332</v>
      </c>
      <c r="U26" s="23">
        <f t="shared" si="7"/>
        <v>14820.333333333332</v>
      </c>
      <c r="V26" s="23">
        <f t="shared" si="5"/>
        <v>16369.499999999998</v>
      </c>
      <c r="W26" s="23"/>
      <c r="X26" s="23"/>
      <c r="Y26" s="23"/>
      <c r="Z26" s="23"/>
      <c r="AA26" s="23"/>
      <c r="AB26" s="23"/>
      <c r="AC26" s="23"/>
      <c r="AD26" s="23"/>
      <c r="AE26" s="18"/>
      <c r="AF26" s="18"/>
    </row>
    <row r="27" spans="1:36" x14ac:dyDescent="0.25">
      <c r="A27" s="43"/>
      <c r="C27" s="18" t="s">
        <v>6</v>
      </c>
      <c r="D27" s="23">
        <f>D18-$G$8</f>
        <v>115887.86666666665</v>
      </c>
      <c r="E27" s="23">
        <f>E18-$G$8</f>
        <v>111790.46666666666</v>
      </c>
      <c r="F27" s="23">
        <f>F18-$G$8</f>
        <v>108266.46666666666</v>
      </c>
      <c r="G27" s="23">
        <f t="shared" si="3"/>
        <v>111981.59999999999</v>
      </c>
      <c r="H27" s="23"/>
      <c r="I27" s="23"/>
      <c r="J27" s="23"/>
      <c r="K27" s="23"/>
      <c r="L27" s="23"/>
      <c r="M27" s="18"/>
      <c r="N27" s="18"/>
      <c r="O27" s="18" t="s">
        <v>6</v>
      </c>
      <c r="P27" s="23">
        <f t="shared" ref="P27:U27" si="8">P18-$S$8</f>
        <v>14215</v>
      </c>
      <c r="Q27" s="23">
        <f t="shared" si="8"/>
        <v>14407</v>
      </c>
      <c r="R27" s="23">
        <f t="shared" si="8"/>
        <v>13973</v>
      </c>
      <c r="S27" s="23">
        <f t="shared" si="8"/>
        <v>14127</v>
      </c>
      <c r="T27" s="23">
        <f t="shared" si="8"/>
        <v>13955</v>
      </c>
      <c r="U27" s="23">
        <f t="shared" si="8"/>
        <v>14211</v>
      </c>
      <c r="V27" s="23">
        <f t="shared" si="5"/>
        <v>14148</v>
      </c>
      <c r="W27" s="23"/>
      <c r="X27" s="23"/>
      <c r="Y27" s="23"/>
      <c r="Z27" s="23"/>
      <c r="AA27" s="23"/>
      <c r="AB27" s="23"/>
      <c r="AC27" s="23"/>
      <c r="AD27" s="23"/>
      <c r="AE27" s="18"/>
      <c r="AF27" s="18"/>
    </row>
    <row r="28" spans="1:36" x14ac:dyDescent="0.25">
      <c r="A28" s="43"/>
      <c r="C28" s="23" t="s">
        <v>7</v>
      </c>
      <c r="D28" s="23">
        <f>D19-$G$9</f>
        <v>151349.26666666669</v>
      </c>
      <c r="E28" s="23">
        <f>E19-$G$9</f>
        <v>146386.26666666666</v>
      </c>
      <c r="F28" s="23">
        <f>F19-$G$9</f>
        <v>142159.06666666668</v>
      </c>
      <c r="G28" s="23">
        <f t="shared" si="3"/>
        <v>146631.53333333333</v>
      </c>
      <c r="H28" s="23"/>
      <c r="I28" s="44"/>
      <c r="J28" s="44"/>
      <c r="K28" s="44"/>
      <c r="L28" s="18"/>
      <c r="M28" s="18"/>
      <c r="N28" s="18"/>
      <c r="O28" s="23" t="s">
        <v>7</v>
      </c>
      <c r="P28" s="23">
        <f t="shared" ref="P28:U28" si="9">P19-$S$9</f>
        <v>16306.666666666668</v>
      </c>
      <c r="Q28" s="23">
        <f t="shared" si="9"/>
        <v>12289.666666666668</v>
      </c>
      <c r="R28" s="23">
        <f t="shared" si="9"/>
        <v>15784.666666666668</v>
      </c>
      <c r="S28" s="23">
        <f t="shared" si="9"/>
        <v>12173.666666666668</v>
      </c>
      <c r="T28" s="23">
        <f t="shared" si="9"/>
        <v>15896.666666666668</v>
      </c>
      <c r="U28" s="23">
        <f t="shared" si="9"/>
        <v>12361.666666666668</v>
      </c>
      <c r="V28" s="23">
        <f t="shared" si="5"/>
        <v>14135.500000000002</v>
      </c>
      <c r="W28" s="18"/>
      <c r="X28" s="23"/>
      <c r="Y28" s="23"/>
      <c r="Z28" s="23"/>
      <c r="AA28" s="23"/>
      <c r="AB28" s="23"/>
      <c r="AC28" s="23"/>
      <c r="AD28" s="23"/>
      <c r="AE28" s="18"/>
      <c r="AF28" s="18"/>
    </row>
    <row r="29" spans="1:36" x14ac:dyDescent="0.25">
      <c r="A29" s="43"/>
      <c r="C29" s="18"/>
      <c r="D29" s="23"/>
      <c r="E29" s="23"/>
      <c r="F29" s="23"/>
      <c r="G29" s="18"/>
      <c r="H29" s="18"/>
      <c r="I29" s="23"/>
      <c r="J29" s="23"/>
      <c r="K29" s="23"/>
      <c r="L29" s="23"/>
      <c r="M29" s="18"/>
      <c r="N29" s="18"/>
      <c r="O29" s="18"/>
      <c r="P29" s="23"/>
      <c r="Q29" s="23"/>
      <c r="R29" s="23"/>
      <c r="S29" s="23"/>
      <c r="T29" s="23"/>
      <c r="U29" s="23"/>
      <c r="V29" s="23"/>
      <c r="W29" s="18"/>
      <c r="X29" s="23"/>
      <c r="Y29" s="23"/>
      <c r="Z29" s="23"/>
      <c r="AA29" s="23"/>
      <c r="AB29" s="23"/>
      <c r="AC29" s="23"/>
      <c r="AD29" s="23"/>
      <c r="AE29" s="18"/>
      <c r="AF29" s="18"/>
    </row>
    <row r="30" spans="1:36" x14ac:dyDescent="0.25">
      <c r="A30" s="43"/>
      <c r="C30" s="23"/>
      <c r="D30" s="23"/>
      <c r="E30" s="23"/>
      <c r="F30" s="23"/>
      <c r="G30" s="18"/>
      <c r="H30" s="23"/>
      <c r="I30" s="23"/>
      <c r="J30" s="23"/>
      <c r="K30" s="23"/>
      <c r="L30" s="23"/>
      <c r="M30" s="18"/>
      <c r="N30" s="18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18"/>
      <c r="AF30" s="18"/>
      <c r="AH30" s="1"/>
    </row>
    <row r="31" spans="1:36" x14ac:dyDescent="0.25">
      <c r="A31" s="4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18"/>
      <c r="N31" s="18"/>
      <c r="O31" s="18"/>
      <c r="P31" s="23"/>
      <c r="Q31" s="25"/>
      <c r="R31" s="23"/>
      <c r="S31" s="23"/>
      <c r="T31" s="23"/>
      <c r="U31" s="23"/>
      <c r="V31" s="23"/>
      <c r="W31" s="18"/>
      <c r="X31" s="23"/>
      <c r="Y31" s="23"/>
      <c r="Z31" s="23"/>
      <c r="AA31" s="23"/>
      <c r="AB31" s="23"/>
      <c r="AC31" s="18"/>
      <c r="AD31" s="18"/>
      <c r="AE31" s="18"/>
      <c r="AF31" s="18"/>
      <c r="AI31" s="2"/>
      <c r="AJ31" s="2"/>
    </row>
    <row r="32" spans="1:36" x14ac:dyDescent="0.25">
      <c r="C32" s="18"/>
      <c r="D32" s="23" t="s">
        <v>0</v>
      </c>
      <c r="E32" s="18" t="s">
        <v>11</v>
      </c>
      <c r="F32" s="18"/>
      <c r="G32" s="18"/>
      <c r="H32" s="18"/>
      <c r="I32" s="23"/>
      <c r="J32" s="23"/>
      <c r="K32" s="23"/>
      <c r="L32" s="23"/>
      <c r="M32" s="18"/>
      <c r="N32" s="18"/>
      <c r="O32" s="18"/>
      <c r="P32" s="23" t="s">
        <v>0</v>
      </c>
      <c r="Q32" s="18" t="s">
        <v>17</v>
      </c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H32" s="2"/>
      <c r="AI32" s="2"/>
      <c r="AJ32" s="2"/>
    </row>
    <row r="33" spans="1:36" x14ac:dyDescent="0.25">
      <c r="C33" s="18" t="s">
        <v>2</v>
      </c>
      <c r="D33" s="23">
        <v>387.06666666666661</v>
      </c>
      <c r="E33" s="23">
        <v>142499.86666666664</v>
      </c>
      <c r="F33" s="23"/>
      <c r="G33" s="23"/>
      <c r="H33" s="18"/>
      <c r="I33" s="23"/>
      <c r="J33" s="23"/>
      <c r="K33" s="23"/>
      <c r="L33" s="23"/>
      <c r="M33" s="18"/>
      <c r="N33" s="18"/>
      <c r="O33" s="18" t="s">
        <v>2</v>
      </c>
      <c r="P33" s="26">
        <v>3206.6666666666665</v>
      </c>
      <c r="Q33" s="23">
        <v>19933.833333333332</v>
      </c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H33" s="8"/>
      <c r="AI33" s="8"/>
      <c r="AJ33" s="8"/>
    </row>
    <row r="34" spans="1:36" x14ac:dyDescent="0.25">
      <c r="C34" s="23" t="s">
        <v>3</v>
      </c>
      <c r="D34" s="23">
        <v>490.26666666666671</v>
      </c>
      <c r="E34" s="23">
        <v>147015.26666666669</v>
      </c>
      <c r="F34" s="23"/>
      <c r="G34" s="23"/>
      <c r="H34" s="23"/>
      <c r="I34" s="23"/>
      <c r="J34" s="23"/>
      <c r="K34" s="23"/>
      <c r="L34" s="23"/>
      <c r="M34" s="18"/>
      <c r="N34" s="18"/>
      <c r="O34" s="23" t="s">
        <v>3</v>
      </c>
      <c r="P34" s="23">
        <v>4710</v>
      </c>
      <c r="Q34" s="23">
        <v>19355.166666666668</v>
      </c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H34" s="2"/>
      <c r="AI34" s="2"/>
      <c r="AJ34" s="2"/>
    </row>
    <row r="35" spans="1:36" x14ac:dyDescent="0.25">
      <c r="C35" s="23" t="s">
        <v>4</v>
      </c>
      <c r="D35" s="19">
        <v>636</v>
      </c>
      <c r="E35" s="23">
        <v>146661.4</v>
      </c>
      <c r="F35" s="19"/>
      <c r="G35" s="23"/>
      <c r="H35" s="23"/>
      <c r="I35" s="44"/>
      <c r="J35" s="44"/>
      <c r="K35" s="44"/>
      <c r="L35" s="18"/>
      <c r="M35" s="18"/>
      <c r="N35" s="18"/>
      <c r="O35" s="23" t="s">
        <v>4</v>
      </c>
      <c r="P35" s="20">
        <v>4448.6666666666697</v>
      </c>
      <c r="Q35" s="23">
        <v>19978.333333333332</v>
      </c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H35" s="2"/>
      <c r="AI35" s="2"/>
      <c r="AJ35" s="2"/>
    </row>
    <row r="36" spans="1:36" s="4" customFormat="1" x14ac:dyDescent="0.25">
      <c r="C36" s="18" t="s">
        <v>5</v>
      </c>
      <c r="D36" s="23">
        <v>557.86666666666667</v>
      </c>
      <c r="E36" s="23">
        <v>145128.73333333331</v>
      </c>
      <c r="F36" s="23"/>
      <c r="G36" s="18"/>
      <c r="H36" s="18"/>
      <c r="I36" s="23"/>
      <c r="J36" s="23"/>
      <c r="K36" s="23"/>
      <c r="L36" s="23"/>
      <c r="M36" s="18"/>
      <c r="N36" s="17"/>
      <c r="O36" s="18" t="s">
        <v>5</v>
      </c>
      <c r="P36" s="23">
        <v>4698.666666666667</v>
      </c>
      <c r="Q36" s="23">
        <v>16369.499999999998</v>
      </c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H36" s="2"/>
      <c r="AI36" s="2"/>
      <c r="AJ36" s="2"/>
    </row>
    <row r="37" spans="1:36" x14ac:dyDescent="0.25">
      <c r="C37" s="18" t="s">
        <v>6</v>
      </c>
      <c r="D37" s="23">
        <v>532.5333333333333</v>
      </c>
      <c r="E37" s="23">
        <v>111981.59999999999</v>
      </c>
      <c r="F37" s="23"/>
      <c r="G37" s="18"/>
      <c r="H37" s="23"/>
      <c r="I37" s="23"/>
      <c r="J37" s="23"/>
      <c r="K37" s="23"/>
      <c r="L37" s="23"/>
      <c r="M37" s="18"/>
      <c r="N37" s="18"/>
      <c r="O37" s="18" t="s">
        <v>6</v>
      </c>
      <c r="P37" s="23">
        <v>4576</v>
      </c>
      <c r="Q37" s="23">
        <v>14148</v>
      </c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</row>
    <row r="38" spans="1:36" x14ac:dyDescent="0.25">
      <c r="C38" s="23" t="s">
        <v>7</v>
      </c>
      <c r="D38" s="23">
        <v>494.5333333333333</v>
      </c>
      <c r="E38" s="23">
        <v>146631.53333333333</v>
      </c>
      <c r="F38" s="23"/>
      <c r="G38" s="23"/>
      <c r="H38" s="23"/>
      <c r="I38" s="23"/>
      <c r="J38" s="23"/>
      <c r="K38" s="23"/>
      <c r="L38" s="23"/>
      <c r="M38" s="18"/>
      <c r="N38" s="18"/>
      <c r="O38" s="23" t="s">
        <v>7</v>
      </c>
      <c r="P38" s="23">
        <v>4305.333333333333</v>
      </c>
      <c r="Q38" s="23">
        <v>14135.500000000002</v>
      </c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</row>
    <row r="39" spans="1:36" x14ac:dyDescent="0.25">
      <c r="C39" s="18"/>
      <c r="D39" s="23"/>
      <c r="E39" s="23"/>
      <c r="F39" s="23"/>
      <c r="G39" s="23"/>
      <c r="H39" s="18"/>
      <c r="I39" s="23"/>
      <c r="J39" s="23"/>
      <c r="K39" s="23"/>
      <c r="L39" s="23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</row>
    <row r="40" spans="1:36" x14ac:dyDescent="0.25">
      <c r="C40" s="18"/>
      <c r="D40" s="23"/>
      <c r="E40" s="23"/>
      <c r="F40" s="23"/>
      <c r="G40" s="23"/>
      <c r="H40" s="18"/>
      <c r="I40" s="23"/>
      <c r="J40" s="23"/>
      <c r="K40" s="23"/>
      <c r="L40" s="23"/>
      <c r="M40" s="18"/>
      <c r="N40" s="23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</row>
    <row r="41" spans="1:36" x14ac:dyDescent="0.25"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18"/>
      <c r="N41" s="23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</row>
    <row r="42" spans="1:36" x14ac:dyDescent="0.25">
      <c r="C42" s="18"/>
      <c r="D42" s="18"/>
      <c r="E42" s="18"/>
      <c r="F42" s="18"/>
      <c r="G42" s="18"/>
      <c r="H42" s="18"/>
      <c r="I42" s="23"/>
      <c r="J42" s="18"/>
      <c r="K42" s="23"/>
      <c r="L42" s="23"/>
      <c r="M42" s="23"/>
      <c r="N42" s="23"/>
      <c r="O42" s="23"/>
      <c r="P42" s="18"/>
      <c r="Q42" s="23"/>
      <c r="R42" s="23"/>
      <c r="S42" s="23"/>
      <c r="T42" s="23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</row>
    <row r="43" spans="1:36" s="5" customFormat="1" x14ac:dyDescent="0.25">
      <c r="C43" s="27"/>
      <c r="D43" s="27"/>
      <c r="E43" s="27"/>
      <c r="F43" s="27"/>
      <c r="G43" s="27"/>
      <c r="H43" s="27"/>
      <c r="I43" s="28"/>
      <c r="J43" s="27"/>
      <c r="K43" s="28"/>
      <c r="L43" s="28"/>
      <c r="M43" s="28"/>
      <c r="N43" s="28"/>
      <c r="O43" s="28"/>
      <c r="P43" s="27"/>
      <c r="Q43" s="28"/>
      <c r="R43" s="28"/>
      <c r="S43" s="28"/>
      <c r="T43" s="28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</row>
    <row r="44" spans="1:36" x14ac:dyDescent="0.25">
      <c r="C44" s="18"/>
      <c r="D44" s="18"/>
      <c r="E44" s="18"/>
      <c r="F44" s="18"/>
      <c r="G44" s="18"/>
      <c r="H44" s="18"/>
      <c r="I44" s="18"/>
      <c r="J44" s="18"/>
      <c r="K44" s="18"/>
      <c r="L44" s="23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</row>
    <row r="45" spans="1:36" x14ac:dyDescent="0.25">
      <c r="A45" s="43" t="s">
        <v>18</v>
      </c>
      <c r="C45" s="45" t="s">
        <v>40</v>
      </c>
      <c r="D45" s="45"/>
      <c r="E45" s="45"/>
      <c r="F45" s="45"/>
      <c r="G45" s="45"/>
      <c r="H45" s="45"/>
      <c r="I45" s="18"/>
      <c r="J45" s="18"/>
      <c r="K45" s="18"/>
      <c r="L45" s="18"/>
      <c r="M45" s="18"/>
      <c r="N45" s="18"/>
      <c r="O45" s="18"/>
      <c r="P45" s="18"/>
      <c r="Q45" s="45" t="s">
        <v>12</v>
      </c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</row>
    <row r="46" spans="1:36" x14ac:dyDescent="0.25">
      <c r="A46" s="43"/>
      <c r="C46" s="21" t="s">
        <v>20</v>
      </c>
      <c r="D46" s="18" t="s">
        <v>0</v>
      </c>
      <c r="E46" s="18" t="s">
        <v>13</v>
      </c>
      <c r="F46" s="18" t="s">
        <v>21</v>
      </c>
      <c r="G46" s="22" t="s">
        <v>22</v>
      </c>
      <c r="H46" s="22" t="s">
        <v>23</v>
      </c>
      <c r="I46" s="44"/>
      <c r="J46" s="44"/>
      <c r="K46" s="44"/>
      <c r="L46" s="44"/>
      <c r="M46" s="44"/>
      <c r="N46" s="44"/>
      <c r="O46" s="18"/>
      <c r="P46" s="18"/>
      <c r="Q46" s="21" t="s">
        <v>20</v>
      </c>
      <c r="R46" s="44" t="s">
        <v>0</v>
      </c>
      <c r="S46" s="44"/>
      <c r="T46" s="44"/>
      <c r="U46" s="44" t="s">
        <v>13</v>
      </c>
      <c r="V46" s="44"/>
      <c r="W46" s="44"/>
      <c r="X46" s="44" t="s">
        <v>14</v>
      </c>
      <c r="Y46" s="44"/>
      <c r="Z46" s="44"/>
      <c r="AA46" s="22" t="s">
        <v>16</v>
      </c>
      <c r="AB46" s="18"/>
      <c r="AC46" s="18"/>
      <c r="AD46" s="22" t="s">
        <v>15</v>
      </c>
      <c r="AE46" s="18"/>
      <c r="AF46" s="18"/>
    </row>
    <row r="47" spans="1:36" x14ac:dyDescent="0.25">
      <c r="A47" s="43"/>
      <c r="C47" s="18" t="s">
        <v>2</v>
      </c>
      <c r="D47" s="18">
        <v>4262</v>
      </c>
      <c r="E47" s="18">
        <v>7006</v>
      </c>
      <c r="F47" s="23">
        <v>26337</v>
      </c>
      <c r="G47" s="23">
        <v>20690</v>
      </c>
      <c r="H47" s="23">
        <v>9930</v>
      </c>
      <c r="I47" s="18"/>
      <c r="J47" s="18"/>
      <c r="K47" s="18"/>
      <c r="L47" s="18"/>
      <c r="M47" s="18"/>
      <c r="N47" s="18"/>
      <c r="O47" s="18"/>
      <c r="P47" s="18"/>
      <c r="Q47" s="18"/>
      <c r="R47" s="18" t="s">
        <v>2</v>
      </c>
      <c r="S47" s="23" t="s">
        <v>3</v>
      </c>
      <c r="T47" s="23" t="s">
        <v>4</v>
      </c>
      <c r="U47" s="18" t="s">
        <v>2</v>
      </c>
      <c r="V47" s="23" t="s">
        <v>3</v>
      </c>
      <c r="W47" s="23" t="s">
        <v>4</v>
      </c>
      <c r="X47" s="18" t="s">
        <v>2</v>
      </c>
      <c r="Y47" s="23" t="s">
        <v>3</v>
      </c>
      <c r="Z47" s="23" t="s">
        <v>4</v>
      </c>
      <c r="AA47" s="18" t="s">
        <v>2</v>
      </c>
      <c r="AB47" s="23" t="s">
        <v>3</v>
      </c>
      <c r="AC47" s="23" t="s">
        <v>4</v>
      </c>
      <c r="AD47" s="18" t="s">
        <v>2</v>
      </c>
      <c r="AE47" s="23" t="s">
        <v>3</v>
      </c>
      <c r="AF47" s="23" t="s">
        <v>4</v>
      </c>
    </row>
    <row r="48" spans="1:36" x14ac:dyDescent="0.25">
      <c r="A48" s="43"/>
      <c r="C48" s="23" t="s">
        <v>3</v>
      </c>
      <c r="D48" s="23">
        <v>4398</v>
      </c>
      <c r="E48" s="18">
        <v>6838</v>
      </c>
      <c r="F48" s="23">
        <v>28312</v>
      </c>
      <c r="G48" s="23">
        <v>17169</v>
      </c>
      <c r="H48" s="23">
        <v>13232</v>
      </c>
      <c r="I48" s="23"/>
      <c r="J48" s="23"/>
      <c r="K48" s="23"/>
      <c r="L48" s="23"/>
      <c r="M48" s="23"/>
      <c r="N48" s="23"/>
      <c r="O48" s="23"/>
      <c r="P48" s="18"/>
      <c r="Q48" s="18"/>
      <c r="R48" s="23">
        <v>466.8</v>
      </c>
      <c r="S48" s="23">
        <v>488.40000000000003</v>
      </c>
      <c r="T48" s="23">
        <v>492.8</v>
      </c>
      <c r="U48" s="23">
        <v>135496.4</v>
      </c>
      <c r="V48" s="23">
        <v>137691</v>
      </c>
      <c r="W48" s="23">
        <v>145894.20000000001</v>
      </c>
      <c r="X48" s="23">
        <v>542.79999999999995</v>
      </c>
      <c r="Y48" s="23">
        <v>498.00000000000006</v>
      </c>
      <c r="Z48" s="23">
        <v>366.40000000000003</v>
      </c>
      <c r="AA48" s="23">
        <v>72035.400000000009</v>
      </c>
      <c r="AB48" s="23">
        <v>81258.600000000006</v>
      </c>
      <c r="AC48" s="23">
        <v>82946.600000000006</v>
      </c>
      <c r="AD48" s="23">
        <v>49327.6</v>
      </c>
      <c r="AE48" s="23">
        <v>55531.799999999996</v>
      </c>
      <c r="AF48" s="23">
        <v>71896.2</v>
      </c>
    </row>
    <row r="49" spans="1:32" x14ac:dyDescent="0.25">
      <c r="A49" s="43"/>
      <c r="C49" s="23" t="s">
        <v>4</v>
      </c>
      <c r="D49" s="23">
        <v>5050</v>
      </c>
      <c r="E49" s="18">
        <v>4754</v>
      </c>
      <c r="F49" s="23">
        <v>29978</v>
      </c>
      <c r="G49" s="23">
        <v>25568</v>
      </c>
      <c r="H49" s="23">
        <v>15099</v>
      </c>
      <c r="I49" s="23"/>
      <c r="J49" s="23"/>
      <c r="K49" s="23"/>
      <c r="L49" s="23"/>
      <c r="M49" s="23"/>
      <c r="N49" s="23"/>
      <c r="O49" s="23"/>
      <c r="P49" s="23"/>
      <c r="Q49" s="18"/>
      <c r="R49" s="29">
        <v>478</v>
      </c>
      <c r="S49" s="29">
        <v>493</v>
      </c>
      <c r="T49" s="29">
        <v>465</v>
      </c>
      <c r="U49" s="23">
        <v>130308.40000000001</v>
      </c>
      <c r="V49" s="23">
        <v>132964.6</v>
      </c>
      <c r="W49" s="23">
        <v>140894.20000000001</v>
      </c>
      <c r="X49" s="23">
        <v>508.8</v>
      </c>
      <c r="Y49" s="23">
        <v>466</v>
      </c>
      <c r="Z49" s="23">
        <v>354</v>
      </c>
      <c r="AA49" s="23">
        <v>69613</v>
      </c>
      <c r="AB49" s="23">
        <v>78791</v>
      </c>
      <c r="AC49" s="23">
        <v>80182.399999999994</v>
      </c>
      <c r="AD49" s="29">
        <v>46855</v>
      </c>
      <c r="AE49" s="29">
        <v>53410</v>
      </c>
      <c r="AF49" s="29">
        <v>69352</v>
      </c>
    </row>
    <row r="50" spans="1:32" x14ac:dyDescent="0.25">
      <c r="A50" s="43"/>
      <c r="C50" s="18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18"/>
      <c r="Q50" s="18"/>
      <c r="R50" s="23">
        <v>432</v>
      </c>
      <c r="S50" s="23">
        <v>464.40000000000003</v>
      </c>
      <c r="T50" s="23">
        <v>458</v>
      </c>
      <c r="U50" s="23">
        <v>126379.40000000001</v>
      </c>
      <c r="V50" s="23">
        <v>128420</v>
      </c>
      <c r="W50" s="23">
        <v>136414.79999999999</v>
      </c>
      <c r="X50" s="29">
        <v>506</v>
      </c>
      <c r="Y50" s="29">
        <v>454</v>
      </c>
      <c r="Z50" s="29">
        <v>328</v>
      </c>
      <c r="AA50" s="23">
        <v>67295</v>
      </c>
      <c r="AB50" s="23">
        <v>76440.399999999994</v>
      </c>
      <c r="AC50" s="23">
        <v>77778.2</v>
      </c>
      <c r="AD50" s="23">
        <v>44568.200000000004</v>
      </c>
      <c r="AE50" s="23">
        <v>51654</v>
      </c>
      <c r="AF50" s="23">
        <v>67532</v>
      </c>
    </row>
    <row r="51" spans="1:32" x14ac:dyDescent="0.25">
      <c r="A51" s="43"/>
      <c r="C51" s="18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18" t="s">
        <v>1</v>
      </c>
      <c r="R51" s="23">
        <f>AVERAGE(R48:R50)</f>
        <v>458.93333333333334</v>
      </c>
      <c r="S51" s="23">
        <f>AVERAGE(S48:S50)</f>
        <v>481.93333333333339</v>
      </c>
      <c r="T51" s="23">
        <f>AVERAGE(T48:T50)</f>
        <v>471.93333333333334</v>
      </c>
      <c r="U51" s="23">
        <f t="shared" ref="U51:W51" si="10">AVERAGE(U48:U50)</f>
        <v>130728.06666666667</v>
      </c>
      <c r="V51" s="23">
        <f t="shared" si="10"/>
        <v>133025.19999999998</v>
      </c>
      <c r="W51" s="23">
        <f t="shared" si="10"/>
        <v>141067.73333333334</v>
      </c>
      <c r="X51" s="23">
        <f>AVERAGE(X49:X50)</f>
        <v>507.4</v>
      </c>
      <c r="Y51" s="23">
        <f>AVERAGE(Y49:Y50)</f>
        <v>460</v>
      </c>
      <c r="Z51" s="23">
        <f>AVERAGE(Z49:Z50)</f>
        <v>341</v>
      </c>
      <c r="AA51" s="23">
        <f t="shared" ref="AA51:AF51" si="11">AVERAGE(AA48:AA50)</f>
        <v>69647.8</v>
      </c>
      <c r="AB51" s="23">
        <f t="shared" si="11"/>
        <v>78830</v>
      </c>
      <c r="AC51" s="23">
        <f t="shared" si="11"/>
        <v>80302.400000000009</v>
      </c>
      <c r="AD51" s="23">
        <f t="shared" si="11"/>
        <v>46916.933333333342</v>
      </c>
      <c r="AE51" s="23">
        <f t="shared" si="11"/>
        <v>53531.933333333327</v>
      </c>
      <c r="AF51" s="23">
        <f t="shared" si="11"/>
        <v>69593.400000000009</v>
      </c>
    </row>
    <row r="52" spans="1:32" x14ac:dyDescent="0.25">
      <c r="A52" s="43"/>
      <c r="C52" s="18"/>
      <c r="D52" s="18"/>
      <c r="E52" s="18"/>
      <c r="F52" s="23"/>
      <c r="G52" s="23"/>
      <c r="H52" s="18"/>
      <c r="I52" s="23"/>
      <c r="J52" s="23"/>
      <c r="K52" s="23"/>
      <c r="L52" s="23"/>
      <c r="M52" s="23"/>
      <c r="N52" s="23"/>
      <c r="O52" s="23"/>
      <c r="P52" s="23"/>
      <c r="Q52" s="18" t="s">
        <v>8</v>
      </c>
      <c r="R52" s="23">
        <f>STDEV(R48:R50)</f>
        <v>23.987774664051965</v>
      </c>
      <c r="S52" s="23">
        <f t="shared" ref="S52:W52" si="12">STDEV(S48:S50)</f>
        <v>15.357517160444033</v>
      </c>
      <c r="T52" s="23">
        <f t="shared" si="12"/>
        <v>18.406882770673953</v>
      </c>
      <c r="U52" s="23">
        <f t="shared" si="12"/>
        <v>4572.9653763540855</v>
      </c>
      <c r="V52" s="23">
        <f t="shared" si="12"/>
        <v>4635.7970749375991</v>
      </c>
      <c r="W52" s="23">
        <f t="shared" si="12"/>
        <v>4742.0819745480403</v>
      </c>
      <c r="X52" s="23">
        <f>STDEV(X49:X50)</f>
        <v>1.9798989873223412</v>
      </c>
      <c r="Y52" s="23">
        <f>STDEV(Y49:Y50)</f>
        <v>8.4852813742385695</v>
      </c>
      <c r="Z52" s="23">
        <f>STDEV(Z49:Z50)</f>
        <v>18.384776310850235</v>
      </c>
      <c r="AA52" s="23">
        <f t="shared" ref="AA52:AF52" si="13">STDEV(AA48:AA50)</f>
        <v>2370.3915963401532</v>
      </c>
      <c r="AB52" s="23">
        <f t="shared" si="13"/>
        <v>2409.3367469077521</v>
      </c>
      <c r="AC52" s="23">
        <f t="shared" si="13"/>
        <v>2586.2887773796688</v>
      </c>
      <c r="AD52" s="23">
        <f t="shared" si="13"/>
        <v>2380.3043698933379</v>
      </c>
      <c r="AE52" s="23">
        <f t="shared" si="13"/>
        <v>1941.7734196690726</v>
      </c>
      <c r="AF52" s="23">
        <f t="shared" si="13"/>
        <v>2192.0916677912887</v>
      </c>
    </row>
    <row r="53" spans="1:32" x14ac:dyDescent="0.25">
      <c r="A53" s="43"/>
      <c r="C53" s="18"/>
      <c r="D53" s="18"/>
      <c r="E53" s="18"/>
      <c r="F53" s="18"/>
      <c r="G53" s="23"/>
      <c r="H53" s="18"/>
      <c r="I53" s="23"/>
      <c r="J53" s="23"/>
      <c r="K53" s="23"/>
      <c r="L53" s="23"/>
      <c r="M53" s="23"/>
      <c r="N53" s="23"/>
      <c r="O53" s="23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</row>
    <row r="54" spans="1:32" x14ac:dyDescent="0.25">
      <c r="A54" s="43"/>
      <c r="C54" s="21" t="s">
        <v>10</v>
      </c>
      <c r="D54" s="18"/>
      <c r="E54" s="18" t="s">
        <v>13</v>
      </c>
      <c r="F54" s="18" t="s">
        <v>21</v>
      </c>
      <c r="G54" s="22" t="s">
        <v>22</v>
      </c>
      <c r="H54" s="22" t="s">
        <v>23</v>
      </c>
      <c r="I54" s="23"/>
      <c r="J54" s="23"/>
      <c r="K54" s="23"/>
      <c r="L54" s="23"/>
      <c r="M54" s="23"/>
      <c r="N54" s="23"/>
      <c r="O54" s="23"/>
      <c r="P54" s="18"/>
      <c r="Q54" s="21" t="s">
        <v>10</v>
      </c>
      <c r="R54" s="18"/>
      <c r="S54" s="44" t="s">
        <v>13</v>
      </c>
      <c r="T54" s="44"/>
      <c r="U54" s="44"/>
      <c r="V54" s="44" t="s">
        <v>14</v>
      </c>
      <c r="W54" s="44"/>
      <c r="X54" s="44"/>
      <c r="Y54" s="22" t="s">
        <v>16</v>
      </c>
      <c r="Z54" s="18"/>
      <c r="AA54" s="18"/>
      <c r="AB54" s="22" t="s">
        <v>15</v>
      </c>
      <c r="AC54" s="18"/>
      <c r="AD54" s="18"/>
      <c r="AE54" s="18"/>
      <c r="AF54" s="18"/>
    </row>
    <row r="55" spans="1:32" x14ac:dyDescent="0.25">
      <c r="A55" s="43"/>
      <c r="C55" s="18" t="s">
        <v>2</v>
      </c>
      <c r="D55" s="18"/>
      <c r="E55" s="23">
        <f>E47-$D$47</f>
        <v>2744</v>
      </c>
      <c r="F55" s="23">
        <f t="shared" ref="F55:H55" si="14">F47-$D$47</f>
        <v>22075</v>
      </c>
      <c r="G55" s="23">
        <f t="shared" si="14"/>
        <v>16428</v>
      </c>
      <c r="H55" s="23">
        <f t="shared" si="14"/>
        <v>5668</v>
      </c>
      <c r="I55" s="23"/>
      <c r="J55" s="23"/>
      <c r="K55" s="23"/>
      <c r="L55" s="23"/>
      <c r="M55" s="23"/>
      <c r="N55" s="23"/>
      <c r="O55" s="23"/>
      <c r="P55" s="18"/>
      <c r="Q55" s="18"/>
      <c r="R55" s="18"/>
      <c r="S55" s="18" t="s">
        <v>2</v>
      </c>
      <c r="T55" s="23" t="s">
        <v>3</v>
      </c>
      <c r="U55" s="23" t="s">
        <v>4</v>
      </c>
      <c r="V55" s="18" t="s">
        <v>2</v>
      </c>
      <c r="W55" s="23" t="s">
        <v>3</v>
      </c>
      <c r="X55" s="23" t="s">
        <v>4</v>
      </c>
      <c r="Y55" s="18" t="s">
        <v>2</v>
      </c>
      <c r="Z55" s="23" t="s">
        <v>3</v>
      </c>
      <c r="AA55" s="23" t="s">
        <v>4</v>
      </c>
      <c r="AB55" s="18" t="s">
        <v>2</v>
      </c>
      <c r="AC55" s="23" t="s">
        <v>3</v>
      </c>
      <c r="AD55" s="23" t="s">
        <v>4</v>
      </c>
      <c r="AE55" s="18"/>
      <c r="AF55" s="18"/>
    </row>
    <row r="56" spans="1:32" x14ac:dyDescent="0.25">
      <c r="A56" s="43"/>
      <c r="C56" s="23" t="s">
        <v>3</v>
      </c>
      <c r="D56" s="23"/>
      <c r="E56" s="23">
        <f>E48-$D$48</f>
        <v>2440</v>
      </c>
      <c r="F56" s="23">
        <f t="shared" ref="F56:H56" si="15">F48-$D$48</f>
        <v>23914</v>
      </c>
      <c r="G56" s="23">
        <f>G48-$D$48</f>
        <v>12771</v>
      </c>
      <c r="H56" s="23">
        <f t="shared" si="15"/>
        <v>8834</v>
      </c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>
        <f>U48-$R$51</f>
        <v>135037.46666666667</v>
      </c>
      <c r="T56" s="23">
        <f>V48-$S$51</f>
        <v>137209.06666666668</v>
      </c>
      <c r="U56" s="23">
        <f>W48-$T$51</f>
        <v>145422.26666666669</v>
      </c>
      <c r="V56" s="23">
        <f>X48-$R$51</f>
        <v>83.866666666666617</v>
      </c>
      <c r="W56" s="23">
        <f>Y48-$S$51</f>
        <v>16.066666666666663</v>
      </c>
      <c r="X56" s="23">
        <f>Z48-$T$51</f>
        <v>-105.5333333333333</v>
      </c>
      <c r="Y56" s="23">
        <f>AA48-$R$51</f>
        <v>71576.466666666674</v>
      </c>
      <c r="Z56" s="23">
        <f>AB48-$S$51</f>
        <v>80776.666666666672</v>
      </c>
      <c r="AA56" s="23">
        <f>AC48-$T$51</f>
        <v>82474.666666666672</v>
      </c>
      <c r="AB56" s="23">
        <f>AD48-$R$51</f>
        <v>48868.666666666664</v>
      </c>
      <c r="AC56" s="23">
        <f>AE48-$S$51</f>
        <v>55049.866666666661</v>
      </c>
      <c r="AD56" s="23">
        <f>AF48-$T$51</f>
        <v>71424.266666666663</v>
      </c>
      <c r="AE56" s="18"/>
      <c r="AF56" s="18"/>
    </row>
    <row r="57" spans="1:32" x14ac:dyDescent="0.25">
      <c r="A57" s="43"/>
      <c r="C57" s="23" t="s">
        <v>4</v>
      </c>
      <c r="D57" s="23"/>
      <c r="E57" s="26">
        <f>E49-$D$49</f>
        <v>-296</v>
      </c>
      <c r="F57" s="23">
        <f t="shared" ref="F57:H57" si="16">F49-$D$49</f>
        <v>24928</v>
      </c>
      <c r="G57" s="23">
        <f>G49-$D$49</f>
        <v>20518</v>
      </c>
      <c r="H57" s="23">
        <f t="shared" si="16"/>
        <v>10049</v>
      </c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>
        <f t="shared" ref="S57:S58" si="17">U49-$R$51</f>
        <v>129849.46666666667</v>
      </c>
      <c r="T57" s="23">
        <f>V49-$S$51</f>
        <v>132482.66666666669</v>
      </c>
      <c r="U57" s="23">
        <f t="shared" ref="U57:U58" si="18">W49-$T$51</f>
        <v>140422.26666666669</v>
      </c>
      <c r="V57" s="23">
        <f t="shared" ref="V57:V58" si="19">X49-$R$51</f>
        <v>49.866666666666674</v>
      </c>
      <c r="W57" s="23">
        <f>Y49-$S$51</f>
        <v>-15.933333333333394</v>
      </c>
      <c r="X57" s="23">
        <f t="shared" ref="X57:X58" si="20">Z49-$T$51</f>
        <v>-117.93333333333334</v>
      </c>
      <c r="Y57" s="23">
        <f t="shared" ref="Y57:Y58" si="21">AA49-$R$51</f>
        <v>69154.066666666666</v>
      </c>
      <c r="Z57" s="23">
        <f>AB49-$S$51</f>
        <v>78309.066666666666</v>
      </c>
      <c r="AA57" s="23">
        <f t="shared" ref="AA57:AA58" si="22">AC49-$T$51</f>
        <v>79710.46666666666</v>
      </c>
      <c r="AB57" s="23">
        <f t="shared" ref="AB57:AB58" si="23">AD49-$R$51</f>
        <v>46396.066666666666</v>
      </c>
      <c r="AC57" s="23">
        <f>AE49-$S$51</f>
        <v>52928.066666666666</v>
      </c>
      <c r="AD57" s="23">
        <f t="shared" ref="AD57:AD58" si="24">AF49-$T$51</f>
        <v>68880.066666666666</v>
      </c>
      <c r="AE57" s="18"/>
      <c r="AF57" s="18"/>
    </row>
    <row r="58" spans="1:32" x14ac:dyDescent="0.25">
      <c r="A58" s="43"/>
      <c r="C58" s="18" t="s">
        <v>1</v>
      </c>
      <c r="D58" s="23"/>
      <c r="E58" s="23">
        <f>AVERAGE(E55:E56)</f>
        <v>2592</v>
      </c>
      <c r="F58" s="23">
        <f>AVERAGE(F55:F57)</f>
        <v>23639</v>
      </c>
      <c r="G58" s="23">
        <f>AVERAGE(G55:G57)</f>
        <v>16572.333333333332</v>
      </c>
      <c r="H58" s="23">
        <f>AVERAGE(H55:H57)</f>
        <v>8183.666666666667</v>
      </c>
      <c r="I58" s="44"/>
      <c r="J58" s="44"/>
      <c r="K58" s="44"/>
      <c r="L58" s="44"/>
      <c r="M58" s="44"/>
      <c r="N58" s="44"/>
      <c r="O58" s="23"/>
      <c r="P58" s="23"/>
      <c r="Q58" s="18"/>
      <c r="R58" s="23"/>
      <c r="S58" s="23">
        <f t="shared" si="17"/>
        <v>125920.46666666667</v>
      </c>
      <c r="T58" s="23">
        <f t="shared" ref="T58" si="25">V50-$S$51</f>
        <v>127938.06666666667</v>
      </c>
      <c r="U58" s="23">
        <f t="shared" si="18"/>
        <v>135942.86666666667</v>
      </c>
      <c r="V58" s="23">
        <f t="shared" si="19"/>
        <v>47.066666666666663</v>
      </c>
      <c r="W58" s="23">
        <f t="shared" ref="W58" si="26">Y50-$S$51</f>
        <v>-27.933333333333394</v>
      </c>
      <c r="X58" s="23">
        <f t="shared" si="20"/>
        <v>-143.93333333333334</v>
      </c>
      <c r="Y58" s="23">
        <f t="shared" si="21"/>
        <v>66836.066666666666</v>
      </c>
      <c r="Z58" s="23">
        <f t="shared" ref="Z58" si="27">AB50-$S$51</f>
        <v>75958.46666666666</v>
      </c>
      <c r="AA58" s="23">
        <f t="shared" si="22"/>
        <v>77306.266666666663</v>
      </c>
      <c r="AB58" s="23">
        <f t="shared" si="23"/>
        <v>44109.26666666667</v>
      </c>
      <c r="AC58" s="23">
        <f t="shared" ref="AC58" si="28">AE50-$S$51</f>
        <v>51172.066666666666</v>
      </c>
      <c r="AD58" s="23">
        <f t="shared" si="24"/>
        <v>67060.066666666666</v>
      </c>
      <c r="AE58" s="18"/>
      <c r="AF58" s="18"/>
    </row>
    <row r="59" spans="1:32" x14ac:dyDescent="0.25">
      <c r="A59" s="43"/>
      <c r="C59" s="18" t="s">
        <v>8</v>
      </c>
      <c r="D59" s="23"/>
      <c r="E59" s="23">
        <f>STDEV(E56:E58)</f>
        <v>1625.2868464776714</v>
      </c>
      <c r="F59" s="23">
        <f>STDEV(F56:F58)</f>
        <v>678.8890434624301</v>
      </c>
      <c r="G59" s="23">
        <f>STDEV(G56:G58)</f>
        <v>3873.7240814569309</v>
      </c>
      <c r="H59" s="23">
        <f>STDEV(H56:H58)</f>
        <v>946.80400021061098</v>
      </c>
      <c r="I59" s="18"/>
      <c r="J59" s="18"/>
      <c r="K59" s="18"/>
      <c r="L59" s="18"/>
      <c r="M59" s="18"/>
      <c r="N59" s="18"/>
      <c r="O59" s="23"/>
      <c r="P59" s="23"/>
      <c r="Q59" s="18"/>
      <c r="R59" s="18" t="s">
        <v>1</v>
      </c>
      <c r="S59" s="23">
        <f>AVERAGE(S56:S58)</f>
        <v>130269.13333333335</v>
      </c>
      <c r="T59" s="23">
        <f t="shared" ref="T59:V59" si="29">AVERAGE(T56:T58)</f>
        <v>132543.26666666669</v>
      </c>
      <c r="U59" s="23">
        <f t="shared" si="29"/>
        <v>140595.80000000002</v>
      </c>
      <c r="V59" s="23">
        <f t="shared" si="29"/>
        <v>60.266666666666652</v>
      </c>
      <c r="W59" s="23">
        <v>0</v>
      </c>
      <c r="X59" s="23">
        <v>0</v>
      </c>
      <c r="Y59" s="23">
        <f t="shared" ref="Y59:AD59" si="30">AVERAGE(Y56:Y58)</f>
        <v>69188.866666666654</v>
      </c>
      <c r="Z59" s="23">
        <f t="shared" si="30"/>
        <v>78348.066666666666</v>
      </c>
      <c r="AA59" s="23">
        <f t="shared" si="30"/>
        <v>79830.46666666666</v>
      </c>
      <c r="AB59" s="23">
        <f t="shared" si="30"/>
        <v>46458</v>
      </c>
      <c r="AC59" s="23">
        <f t="shared" si="30"/>
        <v>53050</v>
      </c>
      <c r="AD59" s="23">
        <f t="shared" si="30"/>
        <v>69121.46666666666</v>
      </c>
      <c r="AE59" s="18"/>
      <c r="AF59" s="18"/>
    </row>
    <row r="60" spans="1:32" x14ac:dyDescent="0.25">
      <c r="A60" s="43"/>
      <c r="C60" s="18"/>
      <c r="D60" s="18"/>
      <c r="E60" s="23"/>
      <c r="F60" s="18"/>
      <c r="G60" s="18"/>
      <c r="H60" s="23"/>
      <c r="I60" s="23"/>
      <c r="J60" s="23"/>
      <c r="K60" s="23"/>
      <c r="L60" s="23"/>
      <c r="M60" s="23"/>
      <c r="N60" s="23"/>
      <c r="O60" s="23"/>
      <c r="P60" s="23"/>
      <c r="Q60" s="18"/>
      <c r="R60" s="18" t="s">
        <v>8</v>
      </c>
      <c r="S60" s="23">
        <f t="shared" ref="S60:AD60" si="31">STDEV(S56:S58)</f>
        <v>4572.9653763540937</v>
      </c>
      <c r="T60" s="23">
        <f t="shared" si="31"/>
        <v>4635.7970749376063</v>
      </c>
      <c r="U60" s="23">
        <f t="shared" si="31"/>
        <v>4742.0819745480403</v>
      </c>
      <c r="V60" s="23">
        <f t="shared" si="31"/>
        <v>20.486092843682968</v>
      </c>
      <c r="W60" s="23">
        <f t="shared" si="31"/>
        <v>22.744962812309339</v>
      </c>
      <c r="X60" s="23">
        <f t="shared" si="31"/>
        <v>19.597278722652625</v>
      </c>
      <c r="Y60" s="23">
        <f t="shared" si="31"/>
        <v>2370.3915963401532</v>
      </c>
      <c r="Z60" s="23">
        <f t="shared" si="31"/>
        <v>2409.3367469077521</v>
      </c>
      <c r="AA60" s="23">
        <f t="shared" si="31"/>
        <v>2586.2887773796688</v>
      </c>
      <c r="AB60" s="23">
        <f t="shared" si="31"/>
        <v>2380.3043698933379</v>
      </c>
      <c r="AC60" s="23">
        <f t="shared" si="31"/>
        <v>1941.7734196690726</v>
      </c>
      <c r="AD60" s="23">
        <f t="shared" si="31"/>
        <v>2192.0916677912887</v>
      </c>
      <c r="AE60" s="18"/>
      <c r="AF60" s="18"/>
    </row>
    <row r="61" spans="1:32" x14ac:dyDescent="0.25">
      <c r="A61" s="43"/>
      <c r="C61" s="18"/>
      <c r="D61" s="25"/>
      <c r="E61" s="25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18"/>
      <c r="R61" s="25"/>
      <c r="S61" s="25"/>
      <c r="T61" s="23"/>
      <c r="U61" s="23"/>
      <c r="V61" s="23"/>
      <c r="W61" s="18"/>
      <c r="X61" s="18"/>
      <c r="Y61" s="18"/>
      <c r="Z61" s="18"/>
      <c r="AA61" s="18"/>
      <c r="AB61" s="18"/>
      <c r="AC61" s="18"/>
      <c r="AD61" s="18"/>
      <c r="AE61" s="18"/>
      <c r="AF61" s="18"/>
    </row>
    <row r="62" spans="1:32" x14ac:dyDescent="0.25">
      <c r="A62" s="43"/>
      <c r="C62" s="18"/>
      <c r="D62" s="18"/>
      <c r="E62" s="18"/>
      <c r="F62" s="18"/>
      <c r="G62" s="22"/>
      <c r="H62" s="22"/>
      <c r="I62" s="23"/>
      <c r="J62" s="23"/>
      <c r="K62" s="23"/>
      <c r="L62" s="23"/>
      <c r="M62" s="23"/>
      <c r="N62" s="23"/>
      <c r="O62" s="23"/>
      <c r="P62" s="23"/>
      <c r="Q62" s="18"/>
      <c r="R62" s="18"/>
      <c r="S62" s="44"/>
      <c r="T62" s="44"/>
      <c r="U62" s="44"/>
      <c r="V62" s="44"/>
      <c r="W62" s="44"/>
      <c r="X62" s="44"/>
      <c r="Y62" s="22"/>
      <c r="Z62" s="18"/>
      <c r="AA62" s="18"/>
      <c r="AB62" s="22"/>
      <c r="AC62" s="18"/>
      <c r="AD62" s="18"/>
      <c r="AE62" s="18"/>
      <c r="AF62" s="18"/>
    </row>
    <row r="63" spans="1:32" x14ac:dyDescent="0.25">
      <c r="A63" s="43"/>
      <c r="C63" s="18"/>
      <c r="D63" s="18"/>
      <c r="E63" s="18"/>
      <c r="F63" s="18"/>
      <c r="G63" s="18"/>
      <c r="H63" s="18"/>
      <c r="I63" s="23"/>
      <c r="J63" s="23"/>
      <c r="K63" s="23"/>
      <c r="L63" s="23"/>
      <c r="M63" s="23"/>
      <c r="N63" s="23"/>
      <c r="O63" s="23"/>
      <c r="P63" s="23"/>
      <c r="Q63" s="18"/>
      <c r="R63" s="18"/>
      <c r="S63" s="18"/>
      <c r="T63" s="23"/>
      <c r="U63" s="23"/>
      <c r="V63" s="18"/>
      <c r="W63" s="23"/>
      <c r="X63" s="23"/>
      <c r="Y63" s="18"/>
      <c r="Z63" s="23"/>
      <c r="AA63" s="23"/>
      <c r="AB63" s="18"/>
      <c r="AC63" s="23"/>
      <c r="AD63" s="23"/>
      <c r="AE63" s="18"/>
      <c r="AF63" s="18"/>
    </row>
    <row r="64" spans="1:32" x14ac:dyDescent="0.25">
      <c r="A64" s="43"/>
      <c r="C64" s="23"/>
      <c r="D64" s="23"/>
      <c r="E64" s="18"/>
      <c r="F64" s="18"/>
      <c r="G64" s="18"/>
      <c r="H64" s="18"/>
      <c r="I64" s="23"/>
      <c r="J64" s="23"/>
      <c r="K64" s="23"/>
      <c r="L64" s="23"/>
      <c r="M64" s="23"/>
      <c r="N64" s="23"/>
      <c r="O64" s="18"/>
      <c r="P64" s="18"/>
      <c r="Q64" s="23"/>
      <c r="R64" s="18"/>
      <c r="S64" s="18" t="s">
        <v>13</v>
      </c>
      <c r="T64" s="18" t="s">
        <v>21</v>
      </c>
      <c r="U64" s="22" t="s">
        <v>22</v>
      </c>
      <c r="V64" s="22" t="s">
        <v>23</v>
      </c>
      <c r="W64" s="22"/>
      <c r="X64" s="18"/>
      <c r="Y64" s="23"/>
      <c r="Z64" s="23"/>
      <c r="AA64" s="18"/>
      <c r="AB64" s="23"/>
      <c r="AC64" s="23"/>
      <c r="AD64" s="18"/>
      <c r="AE64" s="18"/>
      <c r="AF64" s="18"/>
    </row>
    <row r="65" spans="1:32" x14ac:dyDescent="0.25">
      <c r="A65" s="43"/>
      <c r="C65" s="23"/>
      <c r="D65" s="23"/>
      <c r="E65" s="18"/>
      <c r="F65" s="18"/>
      <c r="G65" s="18"/>
      <c r="H65" s="18"/>
      <c r="I65" s="23"/>
      <c r="J65" s="23"/>
      <c r="K65" s="23"/>
      <c r="L65" s="23"/>
      <c r="M65" s="23"/>
      <c r="N65" s="23"/>
      <c r="O65" s="18"/>
      <c r="P65" s="18"/>
      <c r="Q65" s="23"/>
      <c r="R65" s="18" t="s">
        <v>2</v>
      </c>
      <c r="S65" s="30">
        <v>130269.13333333335</v>
      </c>
      <c r="T65" s="23">
        <v>60.266666666666652</v>
      </c>
      <c r="U65" s="23">
        <v>69188.866666666654</v>
      </c>
      <c r="V65" s="23">
        <v>46458</v>
      </c>
      <c r="W65" s="23"/>
      <c r="X65" s="18"/>
      <c r="Y65" s="23"/>
      <c r="Z65" s="23"/>
      <c r="AA65" s="18"/>
      <c r="AB65" s="23"/>
      <c r="AC65" s="23"/>
      <c r="AD65" s="18"/>
      <c r="AE65" s="18"/>
      <c r="AF65" s="18"/>
    </row>
    <row r="66" spans="1:32" x14ac:dyDescent="0.25">
      <c r="A66" s="43"/>
      <c r="C66" s="18"/>
      <c r="D66" s="23"/>
      <c r="E66" s="23"/>
      <c r="F66" s="23"/>
      <c r="G66" s="23"/>
      <c r="H66" s="23"/>
      <c r="I66" s="23"/>
      <c r="J66" s="23"/>
      <c r="K66" s="23"/>
      <c r="L66" s="23"/>
      <c r="M66" s="18"/>
      <c r="N66" s="23"/>
      <c r="O66" s="18"/>
      <c r="P66" s="18"/>
      <c r="Q66" s="18"/>
      <c r="R66" s="23" t="s">
        <v>3</v>
      </c>
      <c r="S66" s="30">
        <v>132543.26666666669</v>
      </c>
      <c r="T66" s="23">
        <v>0</v>
      </c>
      <c r="U66" s="23">
        <v>78348.066666666666</v>
      </c>
      <c r="V66" s="23">
        <v>53050</v>
      </c>
      <c r="W66" s="23"/>
      <c r="X66" s="18"/>
      <c r="Y66" s="23"/>
      <c r="Z66" s="23"/>
      <c r="AA66" s="18"/>
      <c r="AB66" s="23"/>
      <c r="AC66" s="23"/>
      <c r="AD66" s="18"/>
      <c r="AE66" s="18"/>
      <c r="AF66" s="18"/>
    </row>
    <row r="67" spans="1:32" x14ac:dyDescent="0.25">
      <c r="A67" s="43"/>
      <c r="C67" s="18"/>
      <c r="D67" s="23"/>
      <c r="E67" s="23"/>
      <c r="F67" s="23"/>
      <c r="G67" s="23"/>
      <c r="H67" s="23"/>
      <c r="I67" s="18"/>
      <c r="J67" s="23"/>
      <c r="K67" s="23"/>
      <c r="L67" s="18"/>
      <c r="M67" s="23"/>
      <c r="N67" s="23"/>
      <c r="O67" s="18"/>
      <c r="P67" s="18"/>
      <c r="Q67" s="18"/>
      <c r="R67" s="23" t="s">
        <v>4</v>
      </c>
      <c r="S67" s="30">
        <v>140595.80000000002</v>
      </c>
      <c r="T67" s="23">
        <v>0</v>
      </c>
      <c r="U67" s="23">
        <v>79830.46666666666</v>
      </c>
      <c r="V67" s="23">
        <v>69121.46666666666</v>
      </c>
      <c r="W67" s="23"/>
      <c r="X67" s="23"/>
      <c r="Y67" s="23"/>
      <c r="Z67" s="23"/>
      <c r="AA67" s="23"/>
      <c r="AB67" s="23"/>
      <c r="AC67" s="23"/>
      <c r="AD67" s="23"/>
      <c r="AE67" s="18"/>
      <c r="AF67" s="18"/>
    </row>
    <row r="68" spans="1:32" x14ac:dyDescent="0.25">
      <c r="A68" s="43"/>
      <c r="C68" s="18"/>
      <c r="D68" s="31"/>
      <c r="E68" s="31"/>
      <c r="F68" s="18"/>
      <c r="G68" s="23"/>
      <c r="H68" s="23"/>
      <c r="I68" s="18"/>
      <c r="J68" s="23"/>
      <c r="K68" s="23"/>
      <c r="L68" s="18"/>
      <c r="M68" s="23"/>
      <c r="N68" s="23"/>
      <c r="O68" s="18"/>
      <c r="P68" s="18"/>
      <c r="Q68" s="18"/>
      <c r="R68" s="18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18"/>
      <c r="AF68" s="18"/>
    </row>
    <row r="69" spans="1:32" x14ac:dyDescent="0.25">
      <c r="A69" s="43"/>
      <c r="C69" s="18"/>
      <c r="D69" s="31"/>
      <c r="E69" s="31"/>
      <c r="F69" s="18"/>
      <c r="G69" s="23"/>
      <c r="H69" s="23"/>
      <c r="I69" s="18"/>
      <c r="J69" s="23"/>
      <c r="K69" s="23"/>
      <c r="L69" s="18"/>
      <c r="M69" s="23"/>
      <c r="N69" s="23"/>
      <c r="O69" s="18"/>
      <c r="P69" s="18"/>
      <c r="Q69" s="18"/>
      <c r="R69" s="18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18"/>
      <c r="AF69" s="18"/>
    </row>
    <row r="70" spans="1:32" x14ac:dyDescent="0.25">
      <c r="A70" s="43"/>
      <c r="C70" s="18"/>
      <c r="D70" s="31"/>
      <c r="E70" s="31"/>
      <c r="F70" s="18"/>
      <c r="G70" s="23"/>
      <c r="H70" s="23"/>
      <c r="I70" s="18"/>
      <c r="J70" s="23"/>
      <c r="K70" s="23"/>
      <c r="L70" s="18"/>
      <c r="M70" s="23"/>
      <c r="N70" s="23"/>
      <c r="O70" s="18"/>
      <c r="P70" s="18"/>
      <c r="Q70" s="18"/>
      <c r="R70" s="23"/>
      <c r="S70" s="23"/>
      <c r="T70" s="23"/>
      <c r="U70" s="18"/>
      <c r="V70" s="18"/>
      <c r="W70" s="22"/>
      <c r="X70" s="22"/>
      <c r="Y70" s="23"/>
      <c r="Z70" s="23"/>
      <c r="AA70" s="23"/>
      <c r="AB70" s="23"/>
      <c r="AC70" s="23"/>
      <c r="AD70" s="23"/>
      <c r="AE70" s="18"/>
      <c r="AF70" s="18"/>
    </row>
    <row r="71" spans="1:32" x14ac:dyDescent="0.25">
      <c r="C71" s="18"/>
      <c r="D71" s="31"/>
      <c r="E71" s="31"/>
      <c r="F71" s="18"/>
      <c r="G71" s="23"/>
      <c r="H71" s="23"/>
      <c r="I71" s="18"/>
      <c r="J71" s="23"/>
      <c r="K71" s="23"/>
      <c r="L71" s="18"/>
      <c r="M71" s="23"/>
      <c r="N71" s="23"/>
      <c r="O71" s="18"/>
      <c r="P71" s="18"/>
      <c r="Q71" s="18"/>
      <c r="R71" s="18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18"/>
      <c r="AF71" s="18"/>
    </row>
    <row r="72" spans="1:32" x14ac:dyDescent="0.25">
      <c r="C72" s="18"/>
      <c r="D72" s="31"/>
      <c r="E72" s="31"/>
      <c r="F72" s="18"/>
      <c r="G72" s="23"/>
      <c r="H72" s="23"/>
      <c r="I72" s="18"/>
      <c r="J72" s="23"/>
      <c r="K72" s="23"/>
      <c r="L72" s="18"/>
      <c r="M72" s="23"/>
      <c r="N72" s="23"/>
      <c r="O72" s="18"/>
      <c r="P72" s="18"/>
      <c r="Q72" s="18"/>
      <c r="R72" s="18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18"/>
      <c r="AF72" s="18"/>
    </row>
    <row r="73" spans="1:32" x14ac:dyDescent="0.25">
      <c r="C73" s="18"/>
      <c r="D73" s="31"/>
      <c r="E73" s="31"/>
      <c r="F73" s="18"/>
      <c r="G73" s="23"/>
      <c r="H73" s="23"/>
      <c r="I73" s="18"/>
      <c r="J73" s="23"/>
      <c r="K73" s="23"/>
      <c r="L73" s="18"/>
      <c r="M73" s="23"/>
      <c r="N73" s="23"/>
      <c r="O73" s="18"/>
      <c r="P73" s="18"/>
      <c r="Q73" s="18"/>
      <c r="R73" s="18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18"/>
      <c r="AF73" s="18"/>
    </row>
    <row r="74" spans="1:32" x14ac:dyDescent="0.25">
      <c r="C74" s="18"/>
      <c r="D74" s="31"/>
      <c r="E74" s="31"/>
      <c r="F74" s="18"/>
      <c r="G74" s="23"/>
      <c r="H74" s="23"/>
      <c r="I74" s="18"/>
      <c r="J74" s="23"/>
      <c r="K74" s="23"/>
      <c r="L74" s="18"/>
      <c r="M74" s="23"/>
      <c r="N74" s="23"/>
      <c r="O74" s="18"/>
      <c r="P74" s="18"/>
      <c r="Q74" s="18"/>
      <c r="R74" s="18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18"/>
      <c r="AF74" s="18"/>
    </row>
    <row r="75" spans="1:32" x14ac:dyDescent="0.25">
      <c r="C75" s="18"/>
      <c r="D75" s="31"/>
      <c r="E75" s="31"/>
      <c r="F75" s="23"/>
      <c r="G75" s="23"/>
      <c r="H75" s="23"/>
      <c r="I75" s="23"/>
      <c r="J75" s="23"/>
      <c r="K75" s="23"/>
      <c r="L75" s="23"/>
      <c r="M75" s="23"/>
      <c r="N75" s="23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</row>
    <row r="76" spans="1:32" s="7" customFormat="1" x14ac:dyDescent="0.25"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</row>
    <row r="77" spans="1:32" x14ac:dyDescent="0.25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</row>
    <row r="78" spans="1:32" x14ac:dyDescent="0.25">
      <c r="C78" s="21" t="s">
        <v>20</v>
      </c>
      <c r="D78" s="18" t="s">
        <v>0</v>
      </c>
      <c r="E78" s="18"/>
      <c r="F78" s="18"/>
      <c r="G78" s="18"/>
      <c r="H78" s="18"/>
      <c r="I78" s="18"/>
      <c r="J78" s="18" t="s">
        <v>42</v>
      </c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</row>
    <row r="79" spans="1:32" x14ac:dyDescent="0.25">
      <c r="A79" s="43" t="s">
        <v>19</v>
      </c>
      <c r="C79" s="18" t="s">
        <v>2</v>
      </c>
      <c r="D79" s="23">
        <v>3310</v>
      </c>
      <c r="E79" s="23">
        <v>3518</v>
      </c>
      <c r="F79" s="23">
        <v>3500</v>
      </c>
      <c r="G79" s="23">
        <v>3482</v>
      </c>
      <c r="H79" s="23">
        <v>3130</v>
      </c>
      <c r="I79" s="23">
        <v>3528</v>
      </c>
      <c r="J79" s="23">
        <f>AVERAGE(D79:I79)</f>
        <v>3411.3333333333335</v>
      </c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</row>
    <row r="80" spans="1:32" x14ac:dyDescent="0.25">
      <c r="A80" s="43"/>
      <c r="C80" s="23" t="s">
        <v>3</v>
      </c>
      <c r="D80" s="23">
        <v>4154</v>
      </c>
      <c r="E80" s="23">
        <v>4128</v>
      </c>
      <c r="F80" s="18">
        <v>4008</v>
      </c>
      <c r="G80" s="23">
        <v>3744</v>
      </c>
      <c r="H80" s="23">
        <v>3984</v>
      </c>
      <c r="I80" s="23">
        <v>3740</v>
      </c>
      <c r="J80" s="23">
        <f t="shared" ref="J80:J81" si="32">AVERAGE(D80:I80)</f>
        <v>3959.6666666666665</v>
      </c>
      <c r="K80" s="23"/>
      <c r="L80" s="23"/>
      <c r="M80" s="23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</row>
    <row r="81" spans="1:32" x14ac:dyDescent="0.25">
      <c r="A81" s="43"/>
      <c r="C81" s="23" t="s">
        <v>4</v>
      </c>
      <c r="D81" s="23">
        <v>3716</v>
      </c>
      <c r="E81" s="23">
        <v>3406</v>
      </c>
      <c r="F81" s="23">
        <v>3598</v>
      </c>
      <c r="G81" s="23">
        <v>3662</v>
      </c>
      <c r="H81" s="23">
        <v>3612</v>
      </c>
      <c r="I81" s="23">
        <v>3666</v>
      </c>
      <c r="J81" s="23">
        <f t="shared" si="32"/>
        <v>3610</v>
      </c>
      <c r="K81" s="23"/>
      <c r="L81" s="23"/>
      <c r="M81" s="23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</row>
    <row r="82" spans="1:32" x14ac:dyDescent="0.25">
      <c r="A82" s="43"/>
      <c r="C82" s="18"/>
      <c r="D82" s="23"/>
      <c r="E82" s="18"/>
      <c r="F82" s="18"/>
      <c r="G82" s="18"/>
      <c r="H82" s="23"/>
      <c r="I82" s="23"/>
      <c r="J82" s="23"/>
      <c r="K82" s="23"/>
      <c r="L82" s="23"/>
      <c r="M82" s="23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</row>
    <row r="83" spans="1:32" x14ac:dyDescent="0.25">
      <c r="A83" s="43"/>
      <c r="C83" s="18"/>
      <c r="D83" s="23"/>
      <c r="E83" s="18"/>
      <c r="F83" s="18"/>
      <c r="G83" s="18"/>
      <c r="H83" s="18"/>
      <c r="I83" s="23"/>
      <c r="J83" s="23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</row>
    <row r="84" spans="1:32" x14ac:dyDescent="0.25">
      <c r="A84" s="43"/>
      <c r="C84" s="18"/>
      <c r="D84" s="18" t="s">
        <v>21</v>
      </c>
      <c r="E84" s="23"/>
      <c r="F84" s="18"/>
      <c r="G84" s="18"/>
      <c r="H84" s="18"/>
      <c r="I84" s="23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23"/>
      <c r="X84" s="18"/>
      <c r="Y84" s="18"/>
      <c r="Z84" s="18"/>
      <c r="AA84" s="23"/>
      <c r="AB84" s="18"/>
      <c r="AC84" s="18"/>
      <c r="AD84" s="18"/>
      <c r="AE84" s="18"/>
      <c r="AF84" s="18"/>
    </row>
    <row r="85" spans="1:32" x14ac:dyDescent="0.25">
      <c r="A85" s="43"/>
      <c r="C85" s="18" t="s">
        <v>2</v>
      </c>
      <c r="D85" s="23">
        <v>32841</v>
      </c>
      <c r="E85" s="23">
        <v>28666</v>
      </c>
      <c r="F85" s="23">
        <v>30682</v>
      </c>
      <c r="G85" s="23">
        <v>27459</v>
      </c>
      <c r="H85" s="23">
        <v>29866</v>
      </c>
      <c r="I85" s="23">
        <v>27055</v>
      </c>
      <c r="J85" s="23"/>
      <c r="K85" s="23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23"/>
      <c r="W85" s="23"/>
      <c r="X85" s="23"/>
      <c r="Y85" s="23"/>
      <c r="Z85" s="23"/>
      <c r="AA85" s="23"/>
      <c r="AB85" s="23"/>
      <c r="AC85" s="18"/>
      <c r="AD85" s="18"/>
      <c r="AE85" s="18"/>
      <c r="AF85" s="18"/>
    </row>
    <row r="86" spans="1:32" x14ac:dyDescent="0.25">
      <c r="A86" s="43"/>
      <c r="C86" s="23" t="s">
        <v>3</v>
      </c>
      <c r="D86" s="23">
        <v>25571</v>
      </c>
      <c r="E86" s="23">
        <v>29616</v>
      </c>
      <c r="F86" s="23">
        <v>24749</v>
      </c>
      <c r="G86" s="23">
        <v>28037</v>
      </c>
      <c r="H86" s="23">
        <v>24515</v>
      </c>
      <c r="I86" s="23">
        <v>27707</v>
      </c>
      <c r="J86" s="23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23"/>
      <c r="V86" s="23"/>
      <c r="W86" s="23"/>
      <c r="X86" s="23"/>
      <c r="Y86" s="23"/>
      <c r="Z86" s="23"/>
      <c r="AA86" s="23"/>
      <c r="AB86" s="23"/>
      <c r="AC86" s="18"/>
      <c r="AD86" s="18"/>
      <c r="AE86" s="18"/>
      <c r="AF86" s="18"/>
    </row>
    <row r="87" spans="1:32" x14ac:dyDescent="0.25">
      <c r="A87" s="43"/>
      <c r="C87" s="23" t="s">
        <v>4</v>
      </c>
      <c r="D87" s="23">
        <v>25745</v>
      </c>
      <c r="E87" s="23">
        <v>29096</v>
      </c>
      <c r="F87" s="23">
        <v>25025</v>
      </c>
      <c r="G87" s="23">
        <v>34287</v>
      </c>
      <c r="H87" s="23">
        <v>24651</v>
      </c>
      <c r="I87" s="23">
        <v>30734</v>
      </c>
      <c r="J87" s="23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23"/>
      <c r="V87" s="23"/>
      <c r="W87" s="23"/>
      <c r="X87" s="23"/>
      <c r="Y87" s="23"/>
      <c r="Z87" s="23"/>
      <c r="AA87" s="23"/>
      <c r="AB87" s="23"/>
      <c r="AC87" s="18"/>
      <c r="AD87" s="18"/>
      <c r="AE87" s="18"/>
      <c r="AF87" s="18"/>
    </row>
    <row r="88" spans="1:32" x14ac:dyDescent="0.25">
      <c r="A88" s="43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</row>
    <row r="89" spans="1:32" x14ac:dyDescent="0.25">
      <c r="A89" s="43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</row>
    <row r="90" spans="1:32" x14ac:dyDescent="0.25">
      <c r="A90" s="43"/>
      <c r="C90" s="18"/>
      <c r="D90" s="22" t="s">
        <v>24</v>
      </c>
      <c r="E90" s="18"/>
      <c r="F90" s="18"/>
      <c r="G90" s="18"/>
      <c r="H90" s="23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22"/>
      <c r="W90" s="18"/>
      <c r="X90" s="18"/>
      <c r="Y90" s="18"/>
      <c r="Z90" s="18"/>
      <c r="AA90" s="18"/>
      <c r="AB90" s="18"/>
      <c r="AC90" s="18"/>
      <c r="AD90" s="18"/>
      <c r="AE90" s="18"/>
      <c r="AF90" s="18"/>
    </row>
    <row r="91" spans="1:32" x14ac:dyDescent="0.25">
      <c r="A91" s="43"/>
      <c r="C91" s="18" t="s">
        <v>2</v>
      </c>
      <c r="D91" s="23">
        <v>10890</v>
      </c>
      <c r="E91" s="23">
        <v>10916</v>
      </c>
      <c r="F91" s="23">
        <v>10266</v>
      </c>
      <c r="G91" s="23">
        <v>10730</v>
      </c>
      <c r="H91" s="23">
        <v>10282</v>
      </c>
      <c r="I91" s="23">
        <v>10620</v>
      </c>
      <c r="J91" s="23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23"/>
      <c r="W91" s="23"/>
      <c r="X91" s="23"/>
      <c r="Y91" s="23"/>
      <c r="Z91" s="23"/>
      <c r="AA91" s="23"/>
      <c r="AB91" s="23"/>
      <c r="AC91" s="18"/>
      <c r="AD91" s="18"/>
      <c r="AE91" s="18"/>
      <c r="AF91" s="18"/>
    </row>
    <row r="92" spans="1:32" x14ac:dyDescent="0.25">
      <c r="A92" s="43"/>
      <c r="C92" s="23" t="s">
        <v>3</v>
      </c>
      <c r="D92" s="23">
        <v>10572</v>
      </c>
      <c r="E92" s="23">
        <v>11670</v>
      </c>
      <c r="F92" s="23">
        <v>10456</v>
      </c>
      <c r="G92" s="23">
        <v>11630</v>
      </c>
      <c r="H92" s="23">
        <v>10316</v>
      </c>
      <c r="I92" s="23">
        <v>11658</v>
      </c>
      <c r="J92" s="23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23"/>
      <c r="V92" s="23"/>
      <c r="W92" s="23"/>
      <c r="X92" s="23"/>
      <c r="Y92" s="23"/>
      <c r="Z92" s="23"/>
      <c r="AA92" s="23"/>
      <c r="AB92" s="23"/>
      <c r="AC92" s="18"/>
      <c r="AD92" s="18"/>
      <c r="AE92" s="18"/>
      <c r="AF92" s="18"/>
    </row>
    <row r="93" spans="1:32" x14ac:dyDescent="0.25">
      <c r="A93" s="43"/>
      <c r="C93" s="23" t="s">
        <v>4</v>
      </c>
      <c r="D93" s="23">
        <v>6198</v>
      </c>
      <c r="E93" s="23">
        <v>6160</v>
      </c>
      <c r="F93" s="23">
        <v>5954</v>
      </c>
      <c r="G93" s="23">
        <v>5890</v>
      </c>
      <c r="H93" s="23">
        <v>6044</v>
      </c>
      <c r="I93" s="23">
        <v>5760</v>
      </c>
      <c r="J93" s="23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23"/>
      <c r="V93" s="23"/>
      <c r="W93" s="23"/>
      <c r="X93" s="23"/>
      <c r="Y93" s="23"/>
      <c r="Z93" s="23"/>
      <c r="AA93" s="23"/>
      <c r="AB93" s="23"/>
      <c r="AC93" s="18"/>
      <c r="AD93" s="18"/>
      <c r="AE93" s="18"/>
      <c r="AF93" s="18"/>
    </row>
    <row r="94" spans="1:32" x14ac:dyDescent="0.25">
      <c r="A94" s="43"/>
      <c r="C94" s="18"/>
      <c r="D94" s="18"/>
      <c r="E94" s="18"/>
      <c r="F94" s="18"/>
      <c r="G94" s="18"/>
      <c r="H94" s="23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23"/>
      <c r="AA94" s="18"/>
      <c r="AB94" s="18"/>
      <c r="AC94" s="18"/>
      <c r="AD94" s="18"/>
      <c r="AE94" s="18"/>
      <c r="AF94" s="18"/>
    </row>
    <row r="95" spans="1:32" x14ac:dyDescent="0.25">
      <c r="A95" s="43"/>
      <c r="C95" s="18"/>
      <c r="D95" s="18"/>
      <c r="E95" s="18"/>
      <c r="F95" s="18"/>
      <c r="G95" s="18"/>
      <c r="H95" s="23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23"/>
      <c r="AA95" s="18"/>
      <c r="AB95" s="18"/>
      <c r="AC95" s="18"/>
      <c r="AD95" s="18"/>
      <c r="AE95" s="18"/>
      <c r="AF95" s="18"/>
    </row>
    <row r="96" spans="1:32" x14ac:dyDescent="0.25">
      <c r="A96" s="43"/>
      <c r="C96" s="18"/>
      <c r="D96" s="22" t="s">
        <v>25</v>
      </c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22"/>
      <c r="W96" s="18"/>
      <c r="X96" s="18"/>
      <c r="Y96" s="18"/>
      <c r="Z96" s="23"/>
      <c r="AA96" s="18"/>
      <c r="AB96" s="18"/>
      <c r="AC96" s="18"/>
      <c r="AD96" s="18"/>
      <c r="AE96" s="18"/>
      <c r="AF96" s="18"/>
    </row>
    <row r="97" spans="1:32" x14ac:dyDescent="0.25">
      <c r="A97" s="43"/>
      <c r="C97" s="18" t="s">
        <v>2</v>
      </c>
      <c r="D97" s="23">
        <v>11842</v>
      </c>
      <c r="E97" s="23">
        <v>10976</v>
      </c>
      <c r="F97" s="23">
        <v>11372</v>
      </c>
      <c r="G97" s="23">
        <v>10066</v>
      </c>
      <c r="H97" s="23">
        <v>11034</v>
      </c>
      <c r="I97" s="23">
        <v>9916</v>
      </c>
      <c r="J97" s="23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23"/>
      <c r="W97" s="23"/>
      <c r="X97" s="23"/>
      <c r="Y97" s="23"/>
      <c r="Z97" s="23"/>
      <c r="AA97" s="23"/>
      <c r="AB97" s="23"/>
      <c r="AC97" s="18"/>
      <c r="AD97" s="18"/>
      <c r="AE97" s="18"/>
      <c r="AF97" s="18"/>
    </row>
    <row r="98" spans="1:32" x14ac:dyDescent="0.25">
      <c r="A98" s="43"/>
      <c r="C98" s="23" t="s">
        <v>3</v>
      </c>
      <c r="D98" s="23">
        <v>10890</v>
      </c>
      <c r="E98" s="23">
        <v>12214</v>
      </c>
      <c r="F98" s="23">
        <v>10348</v>
      </c>
      <c r="G98" s="23">
        <v>11912</v>
      </c>
      <c r="H98" s="23">
        <v>10394</v>
      </c>
      <c r="I98" s="23">
        <v>11474</v>
      </c>
      <c r="J98" s="23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23"/>
      <c r="V98" s="23"/>
      <c r="W98" s="23"/>
      <c r="X98" s="23"/>
      <c r="Y98" s="23"/>
      <c r="Z98" s="23"/>
      <c r="AA98" s="23"/>
      <c r="AB98" s="23"/>
      <c r="AC98" s="18"/>
      <c r="AD98" s="18"/>
      <c r="AE98" s="18"/>
      <c r="AF98" s="18"/>
    </row>
    <row r="99" spans="1:32" x14ac:dyDescent="0.25">
      <c r="A99" s="43"/>
      <c r="C99" s="23" t="s">
        <v>4</v>
      </c>
      <c r="D99" s="23">
        <v>11788</v>
      </c>
      <c r="E99" s="23">
        <v>12330</v>
      </c>
      <c r="F99" s="23">
        <v>11586</v>
      </c>
      <c r="G99" s="23">
        <v>12148</v>
      </c>
      <c r="H99" s="23">
        <v>11274</v>
      </c>
      <c r="I99" s="23">
        <v>11604</v>
      </c>
      <c r="J99" s="23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23"/>
      <c r="V99" s="23"/>
      <c r="W99" s="23"/>
      <c r="X99" s="23"/>
      <c r="Y99" s="23"/>
      <c r="Z99" s="23"/>
      <c r="AA99" s="23"/>
      <c r="AB99" s="23"/>
      <c r="AC99" s="18"/>
      <c r="AD99" s="18"/>
      <c r="AE99" s="18"/>
      <c r="AF99" s="18"/>
    </row>
    <row r="100" spans="1:32" x14ac:dyDescent="0.25">
      <c r="A100" s="43"/>
      <c r="C100" s="18"/>
      <c r="D100" s="18"/>
      <c r="E100" s="18"/>
      <c r="F100" s="18"/>
      <c r="G100" s="18"/>
      <c r="H100" s="23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</row>
    <row r="101" spans="1:32" x14ac:dyDescent="0.25">
      <c r="A101" s="43"/>
      <c r="C101" s="18"/>
      <c r="D101" s="18"/>
      <c r="E101" s="18"/>
      <c r="F101" s="18"/>
      <c r="G101" s="18"/>
      <c r="H101" s="23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</row>
    <row r="102" spans="1:32" x14ac:dyDescent="0.25">
      <c r="A102" s="43"/>
      <c r="C102" s="18"/>
      <c r="D102" s="23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</row>
    <row r="103" spans="1:32" x14ac:dyDescent="0.25">
      <c r="A103" s="43"/>
      <c r="C103" s="21" t="s">
        <v>10</v>
      </c>
      <c r="D103" s="18" t="s">
        <v>21</v>
      </c>
      <c r="E103" s="23"/>
      <c r="F103" s="18"/>
      <c r="G103" s="18"/>
      <c r="H103" s="18"/>
      <c r="I103" s="23"/>
      <c r="J103" s="18" t="s">
        <v>1</v>
      </c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</row>
    <row r="104" spans="1:32" x14ac:dyDescent="0.25">
      <c r="A104" s="43"/>
      <c r="C104" s="18" t="s">
        <v>2</v>
      </c>
      <c r="D104" s="23">
        <f t="shared" ref="D104:I104" si="33">D85-$J$79</f>
        <v>29429.666666666668</v>
      </c>
      <c r="E104" s="23">
        <f t="shared" si="33"/>
        <v>25254.666666666668</v>
      </c>
      <c r="F104" s="23">
        <f t="shared" si="33"/>
        <v>27270.666666666668</v>
      </c>
      <c r="G104" s="23">
        <f t="shared" si="33"/>
        <v>24047.666666666668</v>
      </c>
      <c r="H104" s="23">
        <f t="shared" si="33"/>
        <v>26454.666666666668</v>
      </c>
      <c r="I104" s="23">
        <f t="shared" si="33"/>
        <v>23643.666666666668</v>
      </c>
      <c r="J104" s="23">
        <f>AVERAGE(D104:I104)</f>
        <v>26016.833333333332</v>
      </c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</row>
    <row r="105" spans="1:32" x14ac:dyDescent="0.25">
      <c r="C105" s="23" t="s">
        <v>3</v>
      </c>
      <c r="D105" s="23">
        <f t="shared" ref="D105:I105" si="34">D86-$J$80</f>
        <v>21611.333333333332</v>
      </c>
      <c r="E105" s="23">
        <f t="shared" si="34"/>
        <v>25656.333333333332</v>
      </c>
      <c r="F105" s="23">
        <f t="shared" si="34"/>
        <v>20789.333333333332</v>
      </c>
      <c r="G105" s="23">
        <f t="shared" si="34"/>
        <v>24077.333333333332</v>
      </c>
      <c r="H105" s="23">
        <f t="shared" si="34"/>
        <v>20555.333333333332</v>
      </c>
      <c r="I105" s="23">
        <f t="shared" si="34"/>
        <v>23747.333333333332</v>
      </c>
      <c r="J105" s="23">
        <f t="shared" ref="J105:J106" si="35">AVERAGE(D105:I105)</f>
        <v>22739.5</v>
      </c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</row>
    <row r="106" spans="1:32" x14ac:dyDescent="0.25">
      <c r="C106" s="23" t="s">
        <v>4</v>
      </c>
      <c r="D106" s="23">
        <f t="shared" ref="D106:I106" si="36">D87-$J$81</f>
        <v>22135</v>
      </c>
      <c r="E106" s="23">
        <f t="shared" si="36"/>
        <v>25486</v>
      </c>
      <c r="F106" s="23">
        <f t="shared" si="36"/>
        <v>21415</v>
      </c>
      <c r="G106" s="23">
        <f t="shared" si="36"/>
        <v>30677</v>
      </c>
      <c r="H106" s="23">
        <f t="shared" si="36"/>
        <v>21041</v>
      </c>
      <c r="I106" s="23">
        <f t="shared" si="36"/>
        <v>27124</v>
      </c>
      <c r="J106" s="23">
        <f t="shared" si="35"/>
        <v>24646.333333333332</v>
      </c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</row>
    <row r="107" spans="1:32" x14ac:dyDescent="0.25"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</row>
    <row r="108" spans="1:32" x14ac:dyDescent="0.25"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</row>
    <row r="109" spans="1:32" x14ac:dyDescent="0.25">
      <c r="C109" s="18"/>
      <c r="D109" s="22" t="s">
        <v>24</v>
      </c>
      <c r="E109" s="18"/>
      <c r="F109" s="18"/>
      <c r="G109" s="18"/>
      <c r="H109" s="18"/>
      <c r="I109" s="18"/>
      <c r="J109" s="18" t="s">
        <v>1</v>
      </c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</row>
    <row r="110" spans="1:32" x14ac:dyDescent="0.25">
      <c r="C110" s="18" t="s">
        <v>2</v>
      </c>
      <c r="D110" s="23">
        <f t="shared" ref="D110:I110" si="37">D91-$J$79</f>
        <v>7478.6666666666661</v>
      </c>
      <c r="E110" s="23">
        <f t="shared" si="37"/>
        <v>7504.6666666666661</v>
      </c>
      <c r="F110" s="23">
        <f t="shared" si="37"/>
        <v>6854.6666666666661</v>
      </c>
      <c r="G110" s="23">
        <f t="shared" si="37"/>
        <v>7318.6666666666661</v>
      </c>
      <c r="H110" s="23">
        <f t="shared" si="37"/>
        <v>6870.6666666666661</v>
      </c>
      <c r="I110" s="23">
        <f t="shared" si="37"/>
        <v>7208.6666666666661</v>
      </c>
      <c r="J110" s="23">
        <f>AVERAGE(D110:I110)</f>
        <v>7205.9999999999991</v>
      </c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</row>
    <row r="111" spans="1:32" x14ac:dyDescent="0.25">
      <c r="C111" s="23" t="s">
        <v>3</v>
      </c>
      <c r="D111" s="23">
        <f t="shared" ref="D111:I111" si="38">D92-$J$80</f>
        <v>6612.3333333333339</v>
      </c>
      <c r="E111" s="23">
        <f t="shared" si="38"/>
        <v>7710.3333333333339</v>
      </c>
      <c r="F111" s="23">
        <f t="shared" si="38"/>
        <v>6496.3333333333339</v>
      </c>
      <c r="G111" s="23">
        <f t="shared" si="38"/>
        <v>7670.3333333333339</v>
      </c>
      <c r="H111" s="23">
        <f t="shared" si="38"/>
        <v>6356.3333333333339</v>
      </c>
      <c r="I111" s="23">
        <f t="shared" si="38"/>
        <v>7698.3333333333339</v>
      </c>
      <c r="J111" s="23">
        <f t="shared" ref="J111:J112" si="39">AVERAGE(D111:I111)</f>
        <v>7090.6666666666679</v>
      </c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</row>
    <row r="112" spans="1:32" x14ac:dyDescent="0.25">
      <c r="C112" s="23" t="s">
        <v>4</v>
      </c>
      <c r="D112" s="23">
        <f t="shared" ref="D112:I112" si="40">D93-$J$81</f>
        <v>2588</v>
      </c>
      <c r="E112" s="23">
        <f t="shared" si="40"/>
        <v>2550</v>
      </c>
      <c r="F112" s="23">
        <f t="shared" si="40"/>
        <v>2344</v>
      </c>
      <c r="G112" s="23">
        <f t="shared" si="40"/>
        <v>2280</v>
      </c>
      <c r="H112" s="23">
        <f t="shared" si="40"/>
        <v>2434</v>
      </c>
      <c r="I112" s="23">
        <f t="shared" si="40"/>
        <v>2150</v>
      </c>
      <c r="J112" s="23">
        <f t="shared" si="39"/>
        <v>2391</v>
      </c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</row>
    <row r="113" spans="3:32" x14ac:dyDescent="0.25">
      <c r="C113" s="18"/>
      <c r="D113" s="18"/>
      <c r="E113" s="18"/>
      <c r="F113" s="18"/>
      <c r="G113" s="18"/>
      <c r="H113" s="23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</row>
    <row r="114" spans="3:32" x14ac:dyDescent="0.25">
      <c r="C114" s="18"/>
      <c r="D114" s="18"/>
      <c r="E114" s="18"/>
      <c r="F114" s="18"/>
      <c r="G114" s="18"/>
      <c r="H114" s="23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</row>
    <row r="115" spans="3:32" x14ac:dyDescent="0.25">
      <c r="C115" s="18"/>
      <c r="D115" s="22" t="s">
        <v>25</v>
      </c>
      <c r="E115" s="18"/>
      <c r="F115" s="18"/>
      <c r="G115" s="18"/>
      <c r="H115" s="23"/>
      <c r="I115" s="18"/>
      <c r="J115" s="18" t="s">
        <v>1</v>
      </c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</row>
    <row r="116" spans="3:32" x14ac:dyDescent="0.25">
      <c r="C116" s="18" t="s">
        <v>2</v>
      </c>
      <c r="D116" s="23">
        <f t="shared" ref="D116:I116" si="41">D97-$J$79</f>
        <v>8430.6666666666661</v>
      </c>
      <c r="E116" s="23">
        <f t="shared" si="41"/>
        <v>7564.6666666666661</v>
      </c>
      <c r="F116" s="23">
        <f t="shared" si="41"/>
        <v>7960.6666666666661</v>
      </c>
      <c r="G116" s="23">
        <f t="shared" si="41"/>
        <v>6654.6666666666661</v>
      </c>
      <c r="H116" s="23">
        <f t="shared" si="41"/>
        <v>7622.6666666666661</v>
      </c>
      <c r="I116" s="23">
        <f t="shared" si="41"/>
        <v>6504.6666666666661</v>
      </c>
      <c r="J116" s="23">
        <f>AVERAGE(D116:I116)</f>
        <v>7456.3333333333321</v>
      </c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</row>
    <row r="117" spans="3:32" x14ac:dyDescent="0.25">
      <c r="C117" s="23" t="s">
        <v>3</v>
      </c>
      <c r="D117" s="23">
        <f t="shared" ref="D117:I117" si="42">D98-$J$80</f>
        <v>6930.3333333333339</v>
      </c>
      <c r="E117" s="23">
        <f t="shared" si="42"/>
        <v>8254.3333333333339</v>
      </c>
      <c r="F117" s="23">
        <f t="shared" si="42"/>
        <v>6388.3333333333339</v>
      </c>
      <c r="G117" s="23">
        <f t="shared" si="42"/>
        <v>7952.3333333333339</v>
      </c>
      <c r="H117" s="23">
        <f t="shared" si="42"/>
        <v>6434.3333333333339</v>
      </c>
      <c r="I117" s="23">
        <f t="shared" si="42"/>
        <v>7514.3333333333339</v>
      </c>
      <c r="J117" s="23">
        <f t="shared" ref="J117:J118" si="43">AVERAGE(D117:I117)</f>
        <v>7245.6666666666679</v>
      </c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</row>
    <row r="118" spans="3:32" x14ac:dyDescent="0.25">
      <c r="C118" s="23" t="s">
        <v>4</v>
      </c>
      <c r="D118" s="23">
        <f t="shared" ref="D118:I118" si="44">D99-$J$81</f>
        <v>8178</v>
      </c>
      <c r="E118" s="23">
        <f t="shared" si="44"/>
        <v>8720</v>
      </c>
      <c r="F118" s="23">
        <f t="shared" si="44"/>
        <v>7976</v>
      </c>
      <c r="G118" s="23">
        <f t="shared" si="44"/>
        <v>8538</v>
      </c>
      <c r="H118" s="23">
        <f t="shared" si="44"/>
        <v>7664</v>
      </c>
      <c r="I118" s="23">
        <f t="shared" si="44"/>
        <v>7994</v>
      </c>
      <c r="J118" s="23">
        <f t="shared" si="43"/>
        <v>8178.333333333333</v>
      </c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</row>
    <row r="119" spans="3:32" x14ac:dyDescent="0.25">
      <c r="C119" s="18"/>
      <c r="D119" s="18"/>
      <c r="E119" s="18"/>
      <c r="F119" s="18"/>
      <c r="G119" s="18"/>
      <c r="H119" s="23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</row>
    <row r="120" spans="3:32" x14ac:dyDescent="0.25"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</row>
    <row r="121" spans="3:32" x14ac:dyDescent="0.25"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</row>
    <row r="122" spans="3:32" x14ac:dyDescent="0.25">
      <c r="C122" s="18"/>
      <c r="D122" s="18" t="s">
        <v>21</v>
      </c>
      <c r="E122" s="22" t="s">
        <v>24</v>
      </c>
      <c r="F122" s="22" t="s">
        <v>25</v>
      </c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</row>
    <row r="123" spans="3:32" x14ac:dyDescent="0.25">
      <c r="C123" s="18" t="s">
        <v>2</v>
      </c>
      <c r="D123" s="23">
        <v>26016.833333333332</v>
      </c>
      <c r="E123" s="23">
        <v>7205.9999999999991</v>
      </c>
      <c r="F123" s="23">
        <v>7456.3333333333321</v>
      </c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</row>
    <row r="124" spans="3:32" x14ac:dyDescent="0.25">
      <c r="C124" s="23" t="s">
        <v>3</v>
      </c>
      <c r="D124" s="23">
        <v>22739.5</v>
      </c>
      <c r="E124" s="23">
        <v>7090.6666666666679</v>
      </c>
      <c r="F124" s="23">
        <v>7245.6666666666679</v>
      </c>
      <c r="G124" s="23"/>
      <c r="H124" s="23"/>
      <c r="I124" s="23"/>
      <c r="J124" s="23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</row>
    <row r="125" spans="3:32" x14ac:dyDescent="0.25">
      <c r="C125" s="23" t="s">
        <v>4</v>
      </c>
      <c r="D125" s="23">
        <v>24646.333333333332</v>
      </c>
      <c r="E125" s="23">
        <v>2391</v>
      </c>
      <c r="F125" s="23">
        <v>8178.333333333333</v>
      </c>
      <c r="G125" s="18"/>
      <c r="H125" s="23"/>
      <c r="I125" s="23"/>
      <c r="J125" s="23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</row>
  </sheetData>
  <mergeCells count="29">
    <mergeCell ref="X46:Z46"/>
    <mergeCell ref="I21:K21"/>
    <mergeCell ref="X24:Z24"/>
    <mergeCell ref="I28:K28"/>
    <mergeCell ref="C2:M2"/>
    <mergeCell ref="O2:Y2"/>
    <mergeCell ref="D3:F3"/>
    <mergeCell ref="I3:K3"/>
    <mergeCell ref="P3:R3"/>
    <mergeCell ref="D13:F13"/>
    <mergeCell ref="D22:F22"/>
    <mergeCell ref="P13:R13"/>
    <mergeCell ref="P22:R22"/>
    <mergeCell ref="A6:A31"/>
    <mergeCell ref="A45:A70"/>
    <mergeCell ref="A79:A104"/>
    <mergeCell ref="S54:U54"/>
    <mergeCell ref="V54:X54"/>
    <mergeCell ref="I58:K58"/>
    <mergeCell ref="L58:N58"/>
    <mergeCell ref="S62:U62"/>
    <mergeCell ref="V62:X62"/>
    <mergeCell ref="I35:K35"/>
    <mergeCell ref="C45:H45"/>
    <mergeCell ref="Q45:AF45"/>
    <mergeCell ref="I46:K46"/>
    <mergeCell ref="L46:N46"/>
    <mergeCell ref="R46:T46"/>
    <mergeCell ref="U46:W46"/>
  </mergeCells>
  <pageMargins left="0.7" right="0.7" top="0.75" bottom="0.75" header="0.3" footer="0.3"/>
  <pageSetup paperSize="9" orientation="portrait" horizontalDpi="3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3"/>
  <sheetViews>
    <sheetView zoomScale="92" workbookViewId="0">
      <selection activeCell="N16" sqref="N16"/>
    </sheetView>
  </sheetViews>
  <sheetFormatPr defaultColWidth="11" defaultRowHeight="15.75" x14ac:dyDescent="0.25"/>
  <cols>
    <col min="2" max="3" width="10.125" bestFit="1" customWidth="1"/>
    <col min="4" max="5" width="9.375" bestFit="1" customWidth="1"/>
    <col min="6" max="6" width="10.125" bestFit="1" customWidth="1"/>
    <col min="7" max="7" width="32.5" customWidth="1"/>
    <col min="9" max="9" width="13.375" customWidth="1"/>
  </cols>
  <sheetData>
    <row r="1" spans="1:25" ht="18.75" x14ac:dyDescent="0.3">
      <c r="A1" s="48" t="s">
        <v>46</v>
      </c>
      <c r="B1" s="48"/>
      <c r="C1" s="48"/>
      <c r="D1" s="48"/>
      <c r="E1" s="48"/>
      <c r="F1" s="48"/>
      <c r="G1" s="48"/>
    </row>
    <row r="3" spans="1:25" x14ac:dyDescent="0.25">
      <c r="A3" s="44" t="s">
        <v>45</v>
      </c>
      <c r="B3" s="44"/>
      <c r="C3" s="44"/>
      <c r="J3" t="s">
        <v>27</v>
      </c>
      <c r="M3" t="s">
        <v>42</v>
      </c>
      <c r="N3" t="s">
        <v>29</v>
      </c>
      <c r="O3" s="47"/>
      <c r="P3" s="47"/>
      <c r="Q3" s="47"/>
    </row>
    <row r="4" spans="1:25" x14ac:dyDescent="0.25">
      <c r="A4" s="18" t="s">
        <v>26</v>
      </c>
      <c r="B4" s="44" t="s">
        <v>27</v>
      </c>
      <c r="C4" s="44"/>
      <c r="D4" s="18" t="s">
        <v>42</v>
      </c>
      <c r="E4" s="18"/>
      <c r="F4" s="18"/>
      <c r="I4" t="s">
        <v>28</v>
      </c>
    </row>
    <row r="5" spans="1:25" x14ac:dyDescent="0.25">
      <c r="A5" s="18">
        <v>125</v>
      </c>
      <c r="B5" s="18">
        <v>1.5775999999999999</v>
      </c>
      <c r="C5" s="18">
        <v>1.6598999999999999</v>
      </c>
      <c r="D5" s="33">
        <f>AVERAGE(B5:C5)</f>
        <v>1.6187499999999999</v>
      </c>
      <c r="E5" s="18"/>
      <c r="F5" s="18"/>
      <c r="I5" t="s">
        <v>0</v>
      </c>
      <c r="J5" s="10">
        <v>0.21759999999999999</v>
      </c>
      <c r="K5">
        <v>0.14219999999999999</v>
      </c>
      <c r="L5" s="10">
        <v>0.1585</v>
      </c>
      <c r="M5" s="10">
        <f>AVERAGE(J5:L5)</f>
        <v>0.17276666666666665</v>
      </c>
      <c r="N5">
        <f>STDEV(J5:L5)</f>
        <v>3.9672954683680095E-2</v>
      </c>
    </row>
    <row r="6" spans="1:25" x14ac:dyDescent="0.25">
      <c r="A6" s="18">
        <v>62.5</v>
      </c>
      <c r="B6" s="18">
        <v>0.90110000000000001</v>
      </c>
      <c r="C6" s="18">
        <v>1.079</v>
      </c>
      <c r="D6" s="33"/>
      <c r="E6" s="18"/>
      <c r="F6" s="18"/>
      <c r="I6" t="s">
        <v>30</v>
      </c>
      <c r="J6" s="10">
        <v>0.3322</v>
      </c>
      <c r="K6">
        <v>0.27510000000000001</v>
      </c>
      <c r="L6" s="10">
        <v>0.34749999999999998</v>
      </c>
      <c r="M6" s="10">
        <f t="shared" ref="M6:M7" si="0">AVERAGE(J6:L6)</f>
        <v>0.31826666666666664</v>
      </c>
      <c r="N6">
        <f t="shared" ref="N6:N7" si="1">STDEV(J6:L6)</f>
        <v>3.8158135873406239E-2</v>
      </c>
      <c r="U6" s="10"/>
      <c r="W6" s="10"/>
      <c r="X6" s="10"/>
    </row>
    <row r="7" spans="1:25" x14ac:dyDescent="0.25">
      <c r="A7" s="18">
        <v>31.25</v>
      </c>
      <c r="B7" s="18">
        <v>0.58909999999999996</v>
      </c>
      <c r="C7" s="18">
        <v>0.60429999999999995</v>
      </c>
      <c r="D7" s="33">
        <f t="shared" ref="D7:D10" si="2">AVERAGE(B7:C7)</f>
        <v>0.59670000000000001</v>
      </c>
      <c r="E7" s="18"/>
      <c r="F7" s="18"/>
      <c r="I7" t="s">
        <v>31</v>
      </c>
      <c r="J7" s="11">
        <v>0.57899999999999996</v>
      </c>
      <c r="K7">
        <v>0.14940000000000001</v>
      </c>
      <c r="L7">
        <v>0.19400000000000001</v>
      </c>
      <c r="M7" s="10">
        <f t="shared" si="0"/>
        <v>0.30746666666666661</v>
      </c>
      <c r="N7">
        <f t="shared" si="1"/>
        <v>0.23620976553337786</v>
      </c>
      <c r="U7" s="10"/>
      <c r="W7" s="10"/>
      <c r="X7" s="10"/>
    </row>
    <row r="8" spans="1:25" x14ac:dyDescent="0.25">
      <c r="A8" s="18">
        <v>15.625</v>
      </c>
      <c r="B8" s="18">
        <v>0.37530000000000002</v>
      </c>
      <c r="C8" s="18">
        <v>0.3826</v>
      </c>
      <c r="D8" s="33">
        <f>AVERAGE(B8:C8)</f>
        <v>0.37895000000000001</v>
      </c>
      <c r="E8" s="18"/>
      <c r="F8" s="18"/>
      <c r="U8" s="10"/>
      <c r="X8" s="10"/>
    </row>
    <row r="9" spans="1:25" x14ac:dyDescent="0.25">
      <c r="A9" s="18">
        <v>7.8120000000000003</v>
      </c>
      <c r="B9" s="18">
        <v>0.26619999999999999</v>
      </c>
      <c r="C9" s="18">
        <v>0.26529999999999998</v>
      </c>
      <c r="D9" s="33">
        <f t="shared" si="2"/>
        <v>0.26574999999999999</v>
      </c>
      <c r="E9" s="18"/>
      <c r="F9" s="18"/>
      <c r="I9" t="s">
        <v>32</v>
      </c>
      <c r="R9" s="10"/>
      <c r="U9" s="10"/>
      <c r="Y9" s="10"/>
    </row>
    <row r="10" spans="1:25" x14ac:dyDescent="0.25">
      <c r="A10" s="18">
        <v>3.91</v>
      </c>
      <c r="B10" s="18">
        <v>0.2329</v>
      </c>
      <c r="C10" s="18">
        <v>0.22459999999999999</v>
      </c>
      <c r="D10" s="33">
        <f t="shared" si="2"/>
        <v>0.22875000000000001</v>
      </c>
      <c r="E10" s="18"/>
      <c r="F10" s="18"/>
      <c r="I10" t="s">
        <v>0</v>
      </c>
      <c r="J10" s="10">
        <f>(J5-0.1977)/0.0114</f>
        <v>1.7456140350877194</v>
      </c>
      <c r="K10" s="10">
        <f>(K5-0.1977)/0.0114</f>
        <v>-4.8684210526315779</v>
      </c>
      <c r="L10" s="10">
        <f>(L5-0.1977)/0.0114</f>
        <v>-3.4385964912280689</v>
      </c>
      <c r="M10" s="10">
        <f>AVERAGE(J10:L10)</f>
        <v>-2.1871345029239762</v>
      </c>
      <c r="N10">
        <f>STDEV(J10:L10)</f>
        <v>3.4800837441824632</v>
      </c>
    </row>
    <row r="11" spans="1:25" x14ac:dyDescent="0.25">
      <c r="A11" s="18">
        <v>0</v>
      </c>
      <c r="B11" s="18">
        <v>0.10730000000000001</v>
      </c>
      <c r="C11" s="18">
        <v>0.12130000000000001</v>
      </c>
      <c r="D11" s="33"/>
      <c r="E11" s="18"/>
      <c r="F11" s="18"/>
      <c r="I11" t="s">
        <v>30</v>
      </c>
      <c r="J11" s="10">
        <f>(J6-0.1977)/0.0114</f>
        <v>11.798245614035087</v>
      </c>
      <c r="K11" s="10">
        <f>(K6-0.1977)/0.0114</f>
        <v>6.7894736842105283</v>
      </c>
      <c r="L11" s="10">
        <f>(L6-0.1977)/0.0114</f>
        <v>13.140350877192981</v>
      </c>
      <c r="M11" s="10">
        <f t="shared" ref="M11:M12" si="3">AVERAGE(J11:L11)</f>
        <v>10.576023391812866</v>
      </c>
      <c r="N11">
        <f>STDEV(J11:L11)</f>
        <v>3.3472049011759895</v>
      </c>
      <c r="O11" s="10"/>
      <c r="U11" s="10"/>
      <c r="V11" s="10"/>
      <c r="W11" s="10"/>
      <c r="X11" s="10"/>
    </row>
    <row r="12" spans="1:25" x14ac:dyDescent="0.25">
      <c r="A12" s="18"/>
      <c r="B12" s="18"/>
      <c r="C12" s="18"/>
      <c r="D12" s="18"/>
      <c r="E12" s="18"/>
      <c r="F12" s="18"/>
      <c r="I12" t="s">
        <v>31</v>
      </c>
      <c r="J12" s="10"/>
      <c r="K12" s="10">
        <f>(K7-0.1977)/0.0114</f>
        <v>-4.2368421052631557</v>
      </c>
      <c r="L12" s="10">
        <f>(L7-0.1977)/0.0114</f>
        <v>-0.32456140350877027</v>
      </c>
      <c r="M12" s="10">
        <f t="shared" si="3"/>
        <v>-2.2807017543859631</v>
      </c>
      <c r="N12">
        <f>STDEV(J12:L12)</f>
        <v>2.76640021411579</v>
      </c>
      <c r="U12" s="10"/>
      <c r="V12" s="10"/>
      <c r="W12" s="10"/>
      <c r="X12" s="10"/>
    </row>
    <row r="13" spans="1:25" x14ac:dyDescent="0.25">
      <c r="U13" s="10"/>
      <c r="V13" s="10"/>
      <c r="W13" s="10"/>
      <c r="X13" s="10"/>
    </row>
    <row r="16" spans="1:25" x14ac:dyDescent="0.25">
      <c r="O16" s="10"/>
      <c r="P16" s="10"/>
      <c r="Q16" s="10"/>
      <c r="R16" s="10"/>
    </row>
    <row r="18" spans="7:18" x14ac:dyDescent="0.25">
      <c r="R18" s="10"/>
    </row>
    <row r="20" spans="7:18" x14ac:dyDescent="0.25">
      <c r="M20" s="10"/>
      <c r="O20" s="10"/>
    </row>
    <row r="28" spans="7:18" x14ac:dyDescent="0.25">
      <c r="G28" s="3"/>
      <c r="H28" s="3"/>
      <c r="I28" s="3"/>
      <c r="J28" s="3"/>
      <c r="K28" s="3"/>
      <c r="L28" s="3"/>
    </row>
    <row r="34" spans="3:11" x14ac:dyDescent="0.25">
      <c r="G34" s="10"/>
      <c r="H34" s="10"/>
      <c r="I34" s="10"/>
      <c r="J34" s="10"/>
      <c r="K34" s="10"/>
    </row>
    <row r="36" spans="3:11" x14ac:dyDescent="0.25">
      <c r="E36" s="10"/>
      <c r="F36" s="10"/>
    </row>
    <row r="43" spans="3:11" x14ac:dyDescent="0.25">
      <c r="C43" s="10"/>
    </row>
  </sheetData>
  <mergeCells count="4">
    <mergeCell ref="A3:C3"/>
    <mergeCell ref="O3:Q3"/>
    <mergeCell ref="B4:C4"/>
    <mergeCell ref="A1:G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7"/>
  <sheetViews>
    <sheetView zoomScale="46" zoomScaleNormal="46" workbookViewId="0">
      <selection activeCell="J30" sqref="J30"/>
    </sheetView>
  </sheetViews>
  <sheetFormatPr defaultRowHeight="15.75" x14ac:dyDescent="0.25"/>
  <sheetData>
    <row r="1" spans="2:28" x14ac:dyDescent="0.25"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</row>
    <row r="2" spans="2:28" x14ac:dyDescent="0.25"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</row>
    <row r="3" spans="2:28" x14ac:dyDescent="0.25"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</row>
    <row r="4" spans="2:28" x14ac:dyDescent="0.25">
      <c r="B4" s="9">
        <v>387.06666666666661</v>
      </c>
      <c r="C4" s="9">
        <v>142499.86666666664</v>
      </c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</row>
    <row r="5" spans="2:28" x14ac:dyDescent="0.25">
      <c r="B5" s="9">
        <v>490.26666666666671</v>
      </c>
      <c r="C5" s="9">
        <v>147015.26666666669</v>
      </c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</row>
    <row r="6" spans="2:28" x14ac:dyDescent="0.25">
      <c r="B6" s="9">
        <v>636</v>
      </c>
      <c r="C6" s="9">
        <v>146661.4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</row>
    <row r="7" spans="2:28" x14ac:dyDescent="0.25">
      <c r="B7" s="9">
        <v>557.86666666666667</v>
      </c>
      <c r="C7" s="9">
        <v>145128.73333333331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</row>
    <row r="8" spans="2:28" x14ac:dyDescent="0.25">
      <c r="B8" s="9">
        <v>532.5333333333333</v>
      </c>
      <c r="C8" s="9">
        <v>111981.59999999999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</row>
    <row r="9" spans="2:28" x14ac:dyDescent="0.25">
      <c r="B9" s="9">
        <v>494.5333333333333</v>
      </c>
      <c r="C9" s="9">
        <v>146631.53333333333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</row>
    <row r="10" spans="2:28" x14ac:dyDescent="0.25"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</row>
    <row r="11" spans="2:28" x14ac:dyDescent="0.25"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</row>
    <row r="12" spans="2:28" x14ac:dyDescent="0.25"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</row>
    <row r="13" spans="2:28" x14ac:dyDescent="0.25"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</row>
    <row r="14" spans="2:28" x14ac:dyDescent="0.25"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</row>
    <row r="15" spans="2:28" x14ac:dyDescent="0.25"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</row>
    <row r="16" spans="2:28" x14ac:dyDescent="0.25"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</row>
    <row r="17" spans="2:28" x14ac:dyDescent="0.25"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</row>
    <row r="18" spans="2:28" x14ac:dyDescent="0.25"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</row>
    <row r="19" spans="2:28" x14ac:dyDescent="0.25"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</row>
    <row r="20" spans="2:28" x14ac:dyDescent="0.25"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</row>
    <row r="21" spans="2:28" x14ac:dyDescent="0.25"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</row>
    <row r="22" spans="2:28" x14ac:dyDescent="0.25"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</row>
    <row r="23" spans="2:28" x14ac:dyDescent="0.25"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</row>
    <row r="24" spans="2:28" x14ac:dyDescent="0.25"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</row>
    <row r="25" spans="2:28" x14ac:dyDescent="0.25">
      <c r="B25" s="9">
        <v>3206.6666666666665</v>
      </c>
      <c r="C25" s="9">
        <v>19933.833333333332</v>
      </c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</row>
    <row r="26" spans="2:28" x14ac:dyDescent="0.25">
      <c r="B26" s="9">
        <v>4710</v>
      </c>
      <c r="C26" s="9">
        <v>19355.166666666668</v>
      </c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</row>
    <row r="27" spans="2:28" x14ac:dyDescent="0.25">
      <c r="B27" s="9">
        <v>4448.666666666667</v>
      </c>
      <c r="C27" s="9">
        <v>19978.333333333332</v>
      </c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</row>
    <row r="28" spans="2:28" x14ac:dyDescent="0.25">
      <c r="B28" s="9">
        <v>4698.666666666667</v>
      </c>
      <c r="C28" s="9">
        <v>16369.499999999998</v>
      </c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</row>
    <row r="29" spans="2:28" x14ac:dyDescent="0.25">
      <c r="B29" s="9">
        <v>4576</v>
      </c>
      <c r="C29" s="9">
        <v>14148</v>
      </c>
    </row>
    <row r="30" spans="2:28" x14ac:dyDescent="0.25">
      <c r="B30" s="9">
        <v>4305.333333333333</v>
      </c>
      <c r="C30" s="9">
        <v>14135.500000000002</v>
      </c>
    </row>
    <row r="35" spans="2:3" x14ac:dyDescent="0.25">
      <c r="B35">
        <v>1.7456140350877194</v>
      </c>
      <c r="C35">
        <v>11.798245614035087</v>
      </c>
    </row>
    <row r="36" spans="2:3" x14ac:dyDescent="0.25">
      <c r="B36">
        <v>0</v>
      </c>
      <c r="C36">
        <v>6.7894736842105283</v>
      </c>
    </row>
    <row r="37" spans="2:3" x14ac:dyDescent="0.25">
      <c r="B37">
        <v>0</v>
      </c>
      <c r="C37">
        <v>13.140350877192981</v>
      </c>
    </row>
  </sheetData>
  <pageMargins left="0.7" right="0.7" top="0.75" bottom="0.75" header="0.3" footer="0.3"/>
  <pageSetup paperSize="9" orientation="portrait" horizontalDpi="300" verticalDpi="0" copies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tabSelected="1" zoomScale="67" workbookViewId="0">
      <selection activeCell="L33" sqref="L33"/>
    </sheetView>
  </sheetViews>
  <sheetFormatPr defaultColWidth="8.875" defaultRowHeight="15.75" x14ac:dyDescent="0.25"/>
  <cols>
    <col min="1" max="1" width="21.5" customWidth="1"/>
    <col min="2" max="2" width="10.125" bestFit="1" customWidth="1"/>
    <col min="3" max="3" width="27.125" customWidth="1"/>
  </cols>
  <sheetData>
    <row r="1" spans="1:21" ht="21" x14ac:dyDescent="0.35">
      <c r="A1" s="34" t="s">
        <v>48</v>
      </c>
      <c r="B1" s="6"/>
      <c r="C1" s="6"/>
      <c r="D1" s="6"/>
      <c r="E1" s="6"/>
      <c r="F1" s="6"/>
      <c r="G1" s="6"/>
      <c r="H1" s="6"/>
      <c r="I1" s="6"/>
      <c r="J1" s="6"/>
    </row>
    <row r="3" spans="1:21" x14ac:dyDescent="0.25">
      <c r="A3" t="s">
        <v>32</v>
      </c>
      <c r="D3" t="s">
        <v>42</v>
      </c>
    </row>
    <row r="4" spans="1:21" x14ac:dyDescent="0.25">
      <c r="A4">
        <v>500</v>
      </c>
      <c r="B4">
        <v>2.9863</v>
      </c>
      <c r="C4">
        <v>3.5878000000000001</v>
      </c>
      <c r="H4" s="12"/>
      <c r="I4" s="12"/>
      <c r="J4" s="12"/>
      <c r="R4" s="47"/>
      <c r="S4" s="47"/>
      <c r="T4" s="47"/>
    </row>
    <row r="5" spans="1:21" x14ac:dyDescent="0.25">
      <c r="A5">
        <v>250</v>
      </c>
      <c r="B5">
        <v>2.4557000000000002</v>
      </c>
      <c r="C5">
        <v>2.806</v>
      </c>
      <c r="H5" s="12"/>
      <c r="I5" s="12"/>
      <c r="J5" s="12"/>
      <c r="S5" s="47"/>
      <c r="T5" s="47"/>
    </row>
    <row r="6" spans="1:21" x14ac:dyDescent="0.25">
      <c r="A6">
        <v>125</v>
      </c>
      <c r="B6">
        <v>1.5775999999999999</v>
      </c>
      <c r="C6">
        <v>1.6598999999999999</v>
      </c>
      <c r="D6">
        <f t="shared" ref="D6:D12" si="0">AVERAGE(B6:C6)</f>
        <v>1.6187499999999999</v>
      </c>
      <c r="H6" s="12"/>
      <c r="I6" s="12"/>
      <c r="J6" s="12"/>
      <c r="U6" s="10"/>
    </row>
    <row r="7" spans="1:21" x14ac:dyDescent="0.25">
      <c r="A7">
        <v>62.5</v>
      </c>
      <c r="B7">
        <v>0.90110000000000001</v>
      </c>
      <c r="C7">
        <v>1.079</v>
      </c>
      <c r="D7">
        <f t="shared" si="0"/>
        <v>0.99004999999999999</v>
      </c>
      <c r="H7" s="12"/>
      <c r="I7" s="12"/>
      <c r="J7" s="12"/>
      <c r="U7" s="10"/>
    </row>
    <row r="8" spans="1:21" x14ac:dyDescent="0.25">
      <c r="A8">
        <v>31.25</v>
      </c>
      <c r="B8">
        <v>0.58909999999999996</v>
      </c>
      <c r="C8">
        <v>0.60429999999999995</v>
      </c>
      <c r="D8">
        <f t="shared" si="0"/>
        <v>0.59670000000000001</v>
      </c>
      <c r="U8" s="10"/>
    </row>
    <row r="9" spans="1:21" x14ac:dyDescent="0.25">
      <c r="A9">
        <v>15.625</v>
      </c>
      <c r="B9">
        <v>0.37530000000000002</v>
      </c>
      <c r="C9">
        <v>0.3826</v>
      </c>
      <c r="D9">
        <f t="shared" si="0"/>
        <v>0.37895000000000001</v>
      </c>
      <c r="U9" s="10"/>
    </row>
    <row r="10" spans="1:21" x14ac:dyDescent="0.25">
      <c r="A10">
        <v>7.8</v>
      </c>
      <c r="B10">
        <v>0.26619999999999999</v>
      </c>
      <c r="C10">
        <v>0.26529999999999998</v>
      </c>
      <c r="D10">
        <f t="shared" si="0"/>
        <v>0.26574999999999999</v>
      </c>
      <c r="U10" s="10"/>
    </row>
    <row r="11" spans="1:21" x14ac:dyDescent="0.25">
      <c r="A11">
        <v>3.9</v>
      </c>
      <c r="B11">
        <v>0.2329</v>
      </c>
      <c r="C11">
        <v>0.22459999999999999</v>
      </c>
      <c r="D11">
        <f t="shared" si="0"/>
        <v>0.22875000000000001</v>
      </c>
      <c r="U11" s="10"/>
    </row>
    <row r="12" spans="1:21" x14ac:dyDescent="0.25">
      <c r="A12">
        <v>0</v>
      </c>
      <c r="B12">
        <v>0.10730000000000001</v>
      </c>
      <c r="C12">
        <v>0.12130000000000001</v>
      </c>
      <c r="D12">
        <f t="shared" si="0"/>
        <v>0.11430000000000001</v>
      </c>
      <c r="U12" s="10"/>
    </row>
    <row r="13" spans="1:21" x14ac:dyDescent="0.25">
      <c r="U13" s="10"/>
    </row>
    <row r="16" spans="1:21" x14ac:dyDescent="0.25">
      <c r="A16" s="6" t="s">
        <v>20</v>
      </c>
      <c r="B16" s="12" t="s">
        <v>36</v>
      </c>
      <c r="C16" s="12" t="s">
        <v>3</v>
      </c>
      <c r="D16" s="12" t="s">
        <v>37</v>
      </c>
    </row>
    <row r="17" spans="1:22" x14ac:dyDescent="0.25">
      <c r="A17" t="s">
        <v>0</v>
      </c>
      <c r="B17">
        <v>0.15890000000000001</v>
      </c>
      <c r="C17">
        <v>0.21029999999999999</v>
      </c>
      <c r="D17">
        <v>0.1396</v>
      </c>
      <c r="E17" s="12"/>
      <c r="V17" s="12"/>
    </row>
    <row r="18" spans="1:22" x14ac:dyDescent="0.25">
      <c r="A18" t="s">
        <v>33</v>
      </c>
      <c r="B18">
        <v>0.38540000000000002</v>
      </c>
      <c r="C18">
        <v>0.2384</v>
      </c>
      <c r="D18">
        <v>0.25929999999999997</v>
      </c>
      <c r="E18" s="12"/>
      <c r="V18" s="12"/>
    </row>
    <row r="19" spans="1:22" x14ac:dyDescent="0.25">
      <c r="A19" t="s">
        <v>34</v>
      </c>
      <c r="B19">
        <v>0.21990000000000001</v>
      </c>
      <c r="C19" s="4">
        <v>2.2303999999999999</v>
      </c>
      <c r="D19">
        <v>0.30680000000000002</v>
      </c>
      <c r="E19" s="12"/>
      <c r="V19" s="12"/>
    </row>
    <row r="20" spans="1:22" x14ac:dyDescent="0.25">
      <c r="A20" t="s">
        <v>35</v>
      </c>
      <c r="B20">
        <v>0.15029999999999999</v>
      </c>
      <c r="C20">
        <v>0.1191</v>
      </c>
      <c r="D20">
        <v>0.14019999999999999</v>
      </c>
      <c r="E20" s="12"/>
      <c r="V20" s="12"/>
    </row>
    <row r="22" spans="1:22" x14ac:dyDescent="0.25">
      <c r="B22" s="12"/>
      <c r="C22" s="12"/>
      <c r="D22" s="12"/>
    </row>
    <row r="23" spans="1:22" x14ac:dyDescent="0.25">
      <c r="A23" s="14" t="s">
        <v>0</v>
      </c>
      <c r="B23" t="s">
        <v>33</v>
      </c>
      <c r="C23" t="s">
        <v>34</v>
      </c>
      <c r="D23" t="s">
        <v>35</v>
      </c>
      <c r="H23" s="13"/>
      <c r="V23" s="12"/>
    </row>
    <row r="24" spans="1:22" x14ac:dyDescent="0.25">
      <c r="A24" s="12">
        <v>0</v>
      </c>
      <c r="B24" s="12">
        <f>(B18-0.1823)/0.0119</f>
        <v>17.067226890756302</v>
      </c>
      <c r="C24" s="12">
        <f>(B19-0.1823)/0.0119</f>
        <v>3.1596638655462201</v>
      </c>
      <c r="D24" s="12">
        <v>0</v>
      </c>
      <c r="H24" s="13"/>
      <c r="V24" s="12"/>
    </row>
    <row r="25" spans="1:22" x14ac:dyDescent="0.25">
      <c r="A25" s="12">
        <f>(C17-0.1823)/0.0119</f>
        <v>2.3529411764705879</v>
      </c>
      <c r="B25" s="12">
        <f>(C18-0.1823)/0.0119</f>
        <v>4.7142857142857153</v>
      </c>
      <c r="D25" s="12">
        <v>0</v>
      </c>
      <c r="H25" s="13"/>
      <c r="V25" s="12"/>
    </row>
    <row r="26" spans="1:22" x14ac:dyDescent="0.25">
      <c r="A26" s="12">
        <v>0</v>
      </c>
      <c r="B26" s="12">
        <f>(D18-0.1823)/0.0119</f>
        <v>6.470588235294116</v>
      </c>
      <c r="C26" s="12">
        <f>(D19-0.1823)/0.0119</f>
        <v>10.462184873949582</v>
      </c>
      <c r="D26" s="12">
        <v>0</v>
      </c>
      <c r="V26" s="12"/>
    </row>
    <row r="31" spans="1:22" x14ac:dyDescent="0.25">
      <c r="R31" s="12"/>
      <c r="S31" s="12"/>
    </row>
    <row r="32" spans="1:22" x14ac:dyDescent="0.25">
      <c r="R32" s="12"/>
      <c r="S32" s="12"/>
    </row>
    <row r="33" spans="18:19" x14ac:dyDescent="0.25">
      <c r="R33" s="12"/>
      <c r="S33" s="12"/>
    </row>
    <row r="34" spans="18:19" x14ac:dyDescent="0.25">
      <c r="R34" s="12"/>
      <c r="S34" s="12"/>
    </row>
    <row r="35" spans="18:19" x14ac:dyDescent="0.25">
      <c r="R35" s="12"/>
    </row>
  </sheetData>
  <mergeCells count="2">
    <mergeCell ref="R4:T4"/>
    <mergeCell ref="S5:T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5"/>
  <sheetViews>
    <sheetView topLeftCell="A7" zoomScale="39" zoomScaleNormal="39" workbookViewId="0">
      <selection activeCell="R24" sqref="R24"/>
    </sheetView>
  </sheetViews>
  <sheetFormatPr defaultRowHeight="15.75" x14ac:dyDescent="0.25"/>
  <sheetData>
    <row r="3" spans="1:5" x14ac:dyDescent="0.25">
      <c r="A3" t="s">
        <v>18</v>
      </c>
    </row>
    <row r="6" spans="1:5" x14ac:dyDescent="0.25">
      <c r="B6" s="9"/>
      <c r="C6" s="9"/>
      <c r="D6" s="9"/>
    </row>
    <row r="7" spans="1:5" x14ac:dyDescent="0.25">
      <c r="B7" s="9"/>
      <c r="C7" s="9"/>
      <c r="D7" s="9"/>
    </row>
    <row r="8" spans="1:5" x14ac:dyDescent="0.25">
      <c r="B8" s="9"/>
      <c r="C8" s="9"/>
      <c r="D8" s="9"/>
    </row>
    <row r="9" spans="1:5" x14ac:dyDescent="0.25">
      <c r="A9" t="s">
        <v>38</v>
      </c>
    </row>
    <row r="10" spans="1:5" x14ac:dyDescent="0.25">
      <c r="B10">
        <v>2744</v>
      </c>
      <c r="C10">
        <v>2440</v>
      </c>
      <c r="D10">
        <v>-296</v>
      </c>
    </row>
    <row r="11" spans="1:5" x14ac:dyDescent="0.25">
      <c r="B11" s="9">
        <v>22075</v>
      </c>
      <c r="C11" s="9">
        <v>23914</v>
      </c>
      <c r="D11" s="9">
        <v>24928</v>
      </c>
    </row>
    <row r="12" spans="1:5" x14ac:dyDescent="0.25">
      <c r="B12" s="9">
        <v>16428</v>
      </c>
      <c r="C12" s="9">
        <v>12771</v>
      </c>
      <c r="D12" s="9">
        <v>20518</v>
      </c>
    </row>
    <row r="13" spans="1:5" x14ac:dyDescent="0.25">
      <c r="B13" s="9">
        <v>5668</v>
      </c>
      <c r="C13" s="9">
        <v>8834</v>
      </c>
      <c r="D13" s="9">
        <v>10049</v>
      </c>
    </row>
    <row r="16" spans="1:5" x14ac:dyDescent="0.25">
      <c r="B16" s="9"/>
      <c r="C16" s="9"/>
      <c r="D16" s="9"/>
      <c r="E16" s="9"/>
    </row>
    <row r="17" spans="1:5" x14ac:dyDescent="0.25">
      <c r="B17" s="9">
        <v>2744</v>
      </c>
      <c r="C17" s="9"/>
      <c r="D17" s="9"/>
      <c r="E17" s="9"/>
    </row>
    <row r="18" spans="1:5" x14ac:dyDescent="0.25">
      <c r="B18" s="9">
        <v>2440</v>
      </c>
      <c r="C18" s="9"/>
      <c r="D18" s="9"/>
      <c r="E18" s="9"/>
    </row>
    <row r="19" spans="1:5" x14ac:dyDescent="0.25">
      <c r="B19">
        <v>-296</v>
      </c>
    </row>
    <row r="30" spans="1:5" x14ac:dyDescent="0.25">
      <c r="A30" t="s">
        <v>39</v>
      </c>
    </row>
    <row r="32" spans="1:5" x14ac:dyDescent="0.25">
      <c r="B32" s="9">
        <v>60.266666666666652</v>
      </c>
      <c r="C32" s="9">
        <v>0</v>
      </c>
      <c r="D32" s="9">
        <v>0</v>
      </c>
    </row>
    <row r="33" spans="2:4" x14ac:dyDescent="0.25">
      <c r="B33" s="9">
        <v>69188.866666666654</v>
      </c>
      <c r="C33" s="9">
        <v>78348.066666666666</v>
      </c>
      <c r="D33" s="9">
        <v>79830.46666666666</v>
      </c>
    </row>
    <row r="34" spans="2:4" x14ac:dyDescent="0.25">
      <c r="B34" s="9">
        <v>46458</v>
      </c>
      <c r="C34" s="9">
        <v>53050</v>
      </c>
      <c r="D34" s="9">
        <v>69121.46666666666</v>
      </c>
    </row>
    <row r="35" spans="2:4" x14ac:dyDescent="0.25">
      <c r="B35" s="9">
        <v>130269.13333333335</v>
      </c>
      <c r="C35" s="9">
        <v>132543.26666666669</v>
      </c>
      <c r="D35" s="9">
        <v>140595.80000000002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5"/>
  <sheetViews>
    <sheetView topLeftCell="A16" zoomScale="64" zoomScaleNormal="64" workbookViewId="0">
      <selection activeCell="P26" sqref="P26"/>
    </sheetView>
  </sheetViews>
  <sheetFormatPr defaultRowHeight="15.75" x14ac:dyDescent="0.25"/>
  <sheetData>
    <row r="3" spans="1:3" x14ac:dyDescent="0.25">
      <c r="A3" t="s">
        <v>19</v>
      </c>
    </row>
    <row r="6" spans="1:3" x14ac:dyDescent="0.25">
      <c r="A6" t="s">
        <v>40</v>
      </c>
    </row>
    <row r="7" spans="1:3" x14ac:dyDescent="0.25">
      <c r="A7" s="9">
        <v>26017</v>
      </c>
      <c r="B7" s="9">
        <v>22740</v>
      </c>
      <c r="C7" s="9">
        <v>24646</v>
      </c>
    </row>
    <row r="8" spans="1:3" x14ac:dyDescent="0.25">
      <c r="A8" s="9">
        <v>7206</v>
      </c>
      <c r="B8" s="9">
        <v>2091</v>
      </c>
      <c r="C8" s="9">
        <v>2391</v>
      </c>
    </row>
    <row r="9" spans="1:3" x14ac:dyDescent="0.25">
      <c r="A9" s="9">
        <v>7456</v>
      </c>
      <c r="B9" s="9">
        <v>7246</v>
      </c>
      <c r="C9" s="9">
        <v>8178</v>
      </c>
    </row>
    <row r="32" spans="1:1" x14ac:dyDescent="0.25">
      <c r="A32" t="s">
        <v>41</v>
      </c>
    </row>
    <row r="33" spans="1:3" x14ac:dyDescent="0.25">
      <c r="A33">
        <v>0</v>
      </c>
      <c r="B33">
        <v>2.3529399999999998</v>
      </c>
      <c r="C33">
        <v>0</v>
      </c>
    </row>
    <row r="34" spans="1:3" x14ac:dyDescent="0.25">
      <c r="A34">
        <v>17.0672</v>
      </c>
      <c r="B34">
        <v>4.7143899999999999</v>
      </c>
      <c r="C34">
        <v>6.4705899999999996</v>
      </c>
    </row>
    <row r="35" spans="1:3" x14ac:dyDescent="0.25">
      <c r="A35">
        <v>3.1596600000000001</v>
      </c>
      <c r="B35">
        <v>0</v>
      </c>
      <c r="C35">
        <v>10.462199999999999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11"/>
  <sheetViews>
    <sheetView topLeftCell="A62" workbookViewId="0">
      <selection activeCell="F76" sqref="F76:H76"/>
    </sheetView>
  </sheetViews>
  <sheetFormatPr defaultRowHeight="15.75" x14ac:dyDescent="0.25"/>
  <cols>
    <col min="3" max="3" width="13.75" customWidth="1"/>
    <col min="4" max="4" width="12" customWidth="1"/>
    <col min="7" max="7" width="12.625" customWidth="1"/>
  </cols>
  <sheetData>
    <row r="2" spans="1:15" ht="28.5" x14ac:dyDescent="0.45">
      <c r="A2" s="49" t="s">
        <v>51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15" ht="21" x14ac:dyDescent="0.35">
      <c r="A3" s="39" t="s">
        <v>52</v>
      </c>
      <c r="B3" s="38"/>
      <c r="C3" s="38"/>
      <c r="D3" s="38"/>
      <c r="E3" s="38"/>
      <c r="F3" s="38"/>
      <c r="G3" s="38"/>
      <c r="H3" s="38"/>
    </row>
    <row r="4" spans="1:15" x14ac:dyDescent="0.25">
      <c r="A4" s="41" t="s">
        <v>49</v>
      </c>
      <c r="B4">
        <v>26</v>
      </c>
      <c r="C4">
        <v>27</v>
      </c>
      <c r="D4">
        <v>31</v>
      </c>
      <c r="E4">
        <v>31</v>
      </c>
      <c r="F4">
        <v>33</v>
      </c>
      <c r="G4" t="s">
        <v>42</v>
      </c>
      <c r="H4">
        <v>39.700000000000003</v>
      </c>
    </row>
    <row r="5" spans="1:15" x14ac:dyDescent="0.25">
      <c r="B5">
        <v>44</v>
      </c>
      <c r="C5">
        <v>41</v>
      </c>
      <c r="D5">
        <v>51</v>
      </c>
      <c r="E5">
        <v>50</v>
      </c>
      <c r="F5">
        <v>54</v>
      </c>
    </row>
    <row r="6" spans="1:15" x14ac:dyDescent="0.25">
      <c r="B6">
        <v>22</v>
      </c>
      <c r="C6">
        <v>26</v>
      </c>
      <c r="D6">
        <v>29</v>
      </c>
      <c r="E6">
        <v>33</v>
      </c>
      <c r="F6">
        <v>32</v>
      </c>
    </row>
    <row r="7" spans="1:15" x14ac:dyDescent="0.25">
      <c r="B7">
        <v>49</v>
      </c>
      <c r="C7">
        <v>54</v>
      </c>
      <c r="D7">
        <v>47</v>
      </c>
      <c r="E7">
        <v>58</v>
      </c>
      <c r="F7">
        <v>56</v>
      </c>
    </row>
    <row r="8" spans="1:15" x14ac:dyDescent="0.25">
      <c r="I8" s="35" t="s">
        <v>10</v>
      </c>
    </row>
    <row r="9" spans="1:15" x14ac:dyDescent="0.25">
      <c r="A9" s="37" t="s">
        <v>13</v>
      </c>
      <c r="I9" s="37" t="s">
        <v>13</v>
      </c>
      <c r="O9" t="s">
        <v>42</v>
      </c>
    </row>
    <row r="10" spans="1:15" x14ac:dyDescent="0.25">
      <c r="A10">
        <v>12</v>
      </c>
      <c r="B10">
        <v>65</v>
      </c>
      <c r="C10">
        <v>72</v>
      </c>
      <c r="D10">
        <v>84</v>
      </c>
      <c r="E10">
        <v>82</v>
      </c>
      <c r="F10">
        <v>78</v>
      </c>
      <c r="I10">
        <v>12</v>
      </c>
      <c r="J10">
        <v>25.299999999999997</v>
      </c>
      <c r="K10">
        <v>32.299999999999997</v>
      </c>
      <c r="L10">
        <v>44.3</v>
      </c>
      <c r="M10">
        <v>42.3</v>
      </c>
      <c r="N10">
        <v>38.299999999999997</v>
      </c>
      <c r="O10">
        <v>36.5</v>
      </c>
    </row>
    <row r="11" spans="1:15" x14ac:dyDescent="0.25">
      <c r="A11">
        <v>24</v>
      </c>
      <c r="B11">
        <v>404</v>
      </c>
      <c r="C11">
        <v>397</v>
      </c>
      <c r="D11">
        <v>410</v>
      </c>
      <c r="E11">
        <v>410</v>
      </c>
      <c r="F11">
        <v>404</v>
      </c>
      <c r="I11">
        <v>24</v>
      </c>
      <c r="J11">
        <v>364.3</v>
      </c>
      <c r="K11">
        <v>357.3</v>
      </c>
      <c r="L11">
        <v>370.3</v>
      </c>
      <c r="M11">
        <v>370.3</v>
      </c>
      <c r="N11">
        <v>364.3</v>
      </c>
      <c r="O11">
        <v>365.3</v>
      </c>
    </row>
    <row r="12" spans="1:15" x14ac:dyDescent="0.25">
      <c r="A12">
        <v>48</v>
      </c>
      <c r="B12">
        <v>7123</v>
      </c>
      <c r="C12">
        <v>7119</v>
      </c>
      <c r="D12">
        <v>6856</v>
      </c>
      <c r="E12">
        <v>6899</v>
      </c>
      <c r="F12">
        <v>6783</v>
      </c>
      <c r="I12">
        <v>48</v>
      </c>
      <c r="J12">
        <v>7083.3</v>
      </c>
      <c r="K12">
        <v>7079.3</v>
      </c>
      <c r="L12">
        <v>6816.3</v>
      </c>
      <c r="M12">
        <v>6859.3</v>
      </c>
      <c r="N12">
        <v>6743.3</v>
      </c>
      <c r="O12">
        <v>6916.3</v>
      </c>
    </row>
    <row r="13" spans="1:15" x14ac:dyDescent="0.25">
      <c r="A13">
        <v>72</v>
      </c>
      <c r="B13">
        <v>79301</v>
      </c>
      <c r="C13">
        <v>75883</v>
      </c>
      <c r="D13">
        <v>75831</v>
      </c>
      <c r="E13">
        <v>76861</v>
      </c>
      <c r="F13">
        <v>75906</v>
      </c>
      <c r="I13">
        <v>72</v>
      </c>
      <c r="J13">
        <v>79261.3</v>
      </c>
      <c r="K13">
        <v>75843.3</v>
      </c>
      <c r="L13">
        <v>75791.3</v>
      </c>
      <c r="M13">
        <v>76821.3</v>
      </c>
      <c r="N13">
        <v>75866.3</v>
      </c>
      <c r="O13">
        <v>76716.7</v>
      </c>
    </row>
    <row r="16" spans="1:15" x14ac:dyDescent="0.25">
      <c r="A16" s="6" t="s">
        <v>14</v>
      </c>
      <c r="I16" s="6" t="s">
        <v>14</v>
      </c>
      <c r="O16" t="s">
        <v>42</v>
      </c>
    </row>
    <row r="17" spans="1:15" x14ac:dyDescent="0.25">
      <c r="A17">
        <v>12</v>
      </c>
      <c r="B17">
        <v>91</v>
      </c>
      <c r="C17">
        <v>105</v>
      </c>
      <c r="D17">
        <v>100</v>
      </c>
      <c r="E17">
        <v>104</v>
      </c>
      <c r="F17">
        <v>106</v>
      </c>
      <c r="I17">
        <v>12</v>
      </c>
      <c r="J17">
        <v>51.3</v>
      </c>
      <c r="K17">
        <v>65.3</v>
      </c>
      <c r="L17">
        <v>60.3</v>
      </c>
      <c r="M17">
        <v>64.3</v>
      </c>
      <c r="N17">
        <v>66.3</v>
      </c>
      <c r="O17">
        <v>61.5</v>
      </c>
    </row>
    <row r="18" spans="1:15" x14ac:dyDescent="0.25">
      <c r="A18">
        <v>24</v>
      </c>
      <c r="B18">
        <v>178</v>
      </c>
      <c r="C18">
        <v>186</v>
      </c>
      <c r="D18">
        <v>194</v>
      </c>
      <c r="E18">
        <v>209</v>
      </c>
      <c r="F18">
        <v>203</v>
      </c>
      <c r="I18">
        <v>24</v>
      </c>
      <c r="J18">
        <v>138.30000000000001</v>
      </c>
      <c r="K18">
        <v>146.30000000000001</v>
      </c>
      <c r="L18">
        <v>154.30000000000001</v>
      </c>
      <c r="M18">
        <v>169.3</v>
      </c>
      <c r="N18">
        <v>163.30000000000001</v>
      </c>
      <c r="O18">
        <v>154.30000000000001</v>
      </c>
    </row>
    <row r="19" spans="1:15" x14ac:dyDescent="0.25">
      <c r="A19">
        <v>48</v>
      </c>
      <c r="B19">
        <v>265</v>
      </c>
      <c r="C19">
        <v>281</v>
      </c>
      <c r="D19">
        <v>300</v>
      </c>
      <c r="E19">
        <v>311</v>
      </c>
      <c r="F19">
        <v>303</v>
      </c>
      <c r="I19">
        <v>48</v>
      </c>
      <c r="J19">
        <v>225.3</v>
      </c>
      <c r="K19">
        <v>241.3</v>
      </c>
      <c r="L19">
        <v>260.3</v>
      </c>
      <c r="M19">
        <v>271.3</v>
      </c>
      <c r="N19">
        <v>263.3</v>
      </c>
      <c r="O19">
        <v>252.3</v>
      </c>
    </row>
    <row r="20" spans="1:15" x14ac:dyDescent="0.25">
      <c r="A20">
        <v>72</v>
      </c>
      <c r="B20">
        <v>354</v>
      </c>
      <c r="C20">
        <v>378</v>
      </c>
      <c r="D20">
        <v>422</v>
      </c>
      <c r="E20">
        <v>412</v>
      </c>
      <c r="F20">
        <v>413</v>
      </c>
      <c r="I20">
        <v>72</v>
      </c>
      <c r="J20">
        <v>314.3</v>
      </c>
      <c r="K20">
        <v>338.3</v>
      </c>
      <c r="L20">
        <v>382.3</v>
      </c>
      <c r="M20">
        <v>372.3</v>
      </c>
      <c r="N20">
        <v>373.3</v>
      </c>
      <c r="O20">
        <v>356.1</v>
      </c>
    </row>
    <row r="23" spans="1:15" x14ac:dyDescent="0.25">
      <c r="A23" s="36" t="s">
        <v>50</v>
      </c>
      <c r="B23" s="36"/>
      <c r="C23" s="36"/>
      <c r="I23" s="36" t="s">
        <v>50</v>
      </c>
      <c r="J23" s="36"/>
      <c r="K23" s="36"/>
      <c r="O23" t="s">
        <v>42</v>
      </c>
    </row>
    <row r="24" spans="1:15" x14ac:dyDescent="0.25">
      <c r="A24">
        <v>12</v>
      </c>
      <c r="B24">
        <v>213</v>
      </c>
      <c r="C24">
        <v>213</v>
      </c>
      <c r="D24">
        <v>237</v>
      </c>
      <c r="E24">
        <v>246</v>
      </c>
      <c r="F24">
        <v>229</v>
      </c>
      <c r="I24">
        <v>12</v>
      </c>
      <c r="J24">
        <v>173.3</v>
      </c>
      <c r="K24">
        <v>173.3</v>
      </c>
      <c r="L24">
        <v>197.3</v>
      </c>
      <c r="M24">
        <v>206.3</v>
      </c>
      <c r="N24">
        <v>189.3</v>
      </c>
      <c r="O24">
        <v>187.9</v>
      </c>
    </row>
    <row r="25" spans="1:15" x14ac:dyDescent="0.25">
      <c r="A25">
        <v>24</v>
      </c>
      <c r="B25">
        <v>2599</v>
      </c>
      <c r="C25">
        <v>2683</v>
      </c>
      <c r="D25">
        <v>2923</v>
      </c>
      <c r="E25">
        <v>2959</v>
      </c>
      <c r="F25">
        <v>2930</v>
      </c>
      <c r="I25">
        <v>24</v>
      </c>
      <c r="J25">
        <v>2559.3000000000002</v>
      </c>
      <c r="K25">
        <v>2643.3</v>
      </c>
      <c r="L25">
        <v>2883.3</v>
      </c>
      <c r="M25">
        <v>2919.3</v>
      </c>
      <c r="N25">
        <v>2890.3</v>
      </c>
      <c r="O25">
        <v>2779.1</v>
      </c>
    </row>
    <row r="26" spans="1:15" x14ac:dyDescent="0.25">
      <c r="A26">
        <v>48</v>
      </c>
      <c r="B26">
        <v>22910</v>
      </c>
      <c r="C26">
        <v>22917</v>
      </c>
      <c r="D26">
        <v>24326</v>
      </c>
      <c r="E26">
        <v>24832</v>
      </c>
      <c r="F26">
        <v>24483</v>
      </c>
      <c r="I26">
        <v>48</v>
      </c>
      <c r="J26">
        <v>22870.3</v>
      </c>
      <c r="K26">
        <v>22877.3</v>
      </c>
      <c r="L26">
        <v>24286.3</v>
      </c>
      <c r="M26">
        <v>24792.3</v>
      </c>
      <c r="N26">
        <v>24443.3</v>
      </c>
      <c r="O26">
        <v>23853.9</v>
      </c>
    </row>
    <row r="27" spans="1:15" x14ac:dyDescent="0.25">
      <c r="A27">
        <v>72</v>
      </c>
      <c r="B27">
        <v>48583</v>
      </c>
      <c r="C27">
        <v>45166</v>
      </c>
      <c r="D27">
        <v>43895</v>
      </c>
      <c r="E27">
        <v>44094</v>
      </c>
      <c r="F27">
        <v>43266</v>
      </c>
      <c r="I27">
        <v>72</v>
      </c>
      <c r="J27">
        <v>48543.3</v>
      </c>
      <c r="K27">
        <v>45126.3</v>
      </c>
      <c r="L27">
        <v>43855.3</v>
      </c>
      <c r="M27">
        <v>44054.3</v>
      </c>
      <c r="N27">
        <v>43226.3</v>
      </c>
      <c r="O27">
        <v>44961.1</v>
      </c>
    </row>
    <row r="31" spans="1:15" ht="21" x14ac:dyDescent="0.35">
      <c r="A31" s="40" t="s">
        <v>53</v>
      </c>
    </row>
    <row r="32" spans="1:15" x14ac:dyDescent="0.25">
      <c r="A32" s="41" t="s">
        <v>49</v>
      </c>
      <c r="B32">
        <v>26.8</v>
      </c>
      <c r="C32">
        <v>30</v>
      </c>
      <c r="D32">
        <v>28.000000000000004</v>
      </c>
      <c r="E32">
        <v>29.2</v>
      </c>
      <c r="F32">
        <v>28.000000000000004</v>
      </c>
      <c r="G32" t="s">
        <v>42</v>
      </c>
      <c r="H32">
        <v>42.480000000000004</v>
      </c>
    </row>
    <row r="33" spans="1:15" x14ac:dyDescent="0.25">
      <c r="B33">
        <v>50</v>
      </c>
      <c r="C33">
        <v>57.599999999999994</v>
      </c>
      <c r="D33">
        <v>56.8</v>
      </c>
      <c r="E33">
        <v>61.6</v>
      </c>
      <c r="F33">
        <v>56.8</v>
      </c>
    </row>
    <row r="36" spans="1:15" x14ac:dyDescent="0.25">
      <c r="I36" s="35" t="s">
        <v>10</v>
      </c>
    </row>
    <row r="37" spans="1:15" x14ac:dyDescent="0.25">
      <c r="A37" s="37" t="s">
        <v>13</v>
      </c>
      <c r="I37" s="37" t="s">
        <v>13</v>
      </c>
      <c r="O37" t="s">
        <v>42</v>
      </c>
    </row>
    <row r="38" spans="1:15" x14ac:dyDescent="0.25">
      <c r="A38">
        <v>12</v>
      </c>
      <c r="B38">
        <v>115.6</v>
      </c>
      <c r="C38">
        <v>133.20000000000002</v>
      </c>
      <c r="D38">
        <v>141.6</v>
      </c>
      <c r="E38">
        <v>137.6</v>
      </c>
      <c r="F38">
        <v>136.80000000000001</v>
      </c>
      <c r="I38">
        <v>12</v>
      </c>
      <c r="J38">
        <v>73.11999999999999</v>
      </c>
      <c r="K38">
        <v>90.720000000000013</v>
      </c>
      <c r="L38">
        <v>99.11999999999999</v>
      </c>
      <c r="M38">
        <v>95.11999999999999</v>
      </c>
      <c r="N38">
        <v>94.320000000000007</v>
      </c>
      <c r="O38">
        <v>90.47999999999999</v>
      </c>
    </row>
    <row r="39" spans="1:15" x14ac:dyDescent="0.25">
      <c r="A39">
        <v>24</v>
      </c>
      <c r="B39">
        <v>85802.599999999991</v>
      </c>
      <c r="C39">
        <v>98518</v>
      </c>
      <c r="D39">
        <v>104564.20000000001</v>
      </c>
      <c r="E39">
        <v>106935.79999999999</v>
      </c>
      <c r="F39">
        <v>105541.59999999999</v>
      </c>
      <c r="I39">
        <v>24</v>
      </c>
      <c r="J39">
        <v>85760.12</v>
      </c>
      <c r="K39">
        <v>98475.520000000004</v>
      </c>
      <c r="L39">
        <v>104521.72000000002</v>
      </c>
      <c r="M39">
        <v>106893.31999999999</v>
      </c>
      <c r="N39">
        <v>105499.12</v>
      </c>
      <c r="O39">
        <v>100229.96</v>
      </c>
    </row>
    <row r="40" spans="1:15" x14ac:dyDescent="0.25">
      <c r="A40">
        <v>48</v>
      </c>
      <c r="B40">
        <v>180281</v>
      </c>
      <c r="C40">
        <v>206421.99999999997</v>
      </c>
      <c r="D40">
        <v>220957.4</v>
      </c>
      <c r="E40">
        <v>226381</v>
      </c>
      <c r="F40">
        <v>223644.59999999998</v>
      </c>
      <c r="I40">
        <v>48</v>
      </c>
      <c r="J40">
        <v>180238.52</v>
      </c>
      <c r="K40">
        <v>206379.51999999996</v>
      </c>
      <c r="L40">
        <v>220914.91999999998</v>
      </c>
      <c r="M40">
        <v>226338.52</v>
      </c>
      <c r="N40">
        <v>223602.11999999997</v>
      </c>
      <c r="O40">
        <v>211494.71999999997</v>
      </c>
    </row>
    <row r="41" spans="1:15" x14ac:dyDescent="0.25">
      <c r="A41">
        <v>72</v>
      </c>
      <c r="B41">
        <v>180923.4</v>
      </c>
      <c r="C41">
        <v>193550.6</v>
      </c>
      <c r="D41">
        <v>205357.4</v>
      </c>
      <c r="E41">
        <v>209397.80000000002</v>
      </c>
      <c r="F41">
        <v>205276.79999999999</v>
      </c>
      <c r="I41">
        <v>72</v>
      </c>
      <c r="J41">
        <v>180880.91999999998</v>
      </c>
      <c r="K41">
        <v>193508.12</v>
      </c>
      <c r="L41">
        <v>205314.91999999998</v>
      </c>
      <c r="M41">
        <v>209355.32</v>
      </c>
      <c r="N41">
        <v>205234.31999999998</v>
      </c>
      <c r="O41">
        <v>198858.72</v>
      </c>
    </row>
    <row r="44" spans="1:15" x14ac:dyDescent="0.25">
      <c r="A44" s="6" t="s">
        <v>14</v>
      </c>
      <c r="I44" s="6" t="s">
        <v>14</v>
      </c>
      <c r="O44" t="s">
        <v>42</v>
      </c>
    </row>
    <row r="45" spans="1:15" x14ac:dyDescent="0.25">
      <c r="A45">
        <v>12</v>
      </c>
      <c r="B45">
        <v>93.2</v>
      </c>
      <c r="C45">
        <v>93.2</v>
      </c>
      <c r="D45">
        <v>102.8</v>
      </c>
      <c r="E45">
        <v>104.80000000000001</v>
      </c>
      <c r="F45">
        <v>96.8</v>
      </c>
      <c r="I45">
        <v>12</v>
      </c>
      <c r="J45">
        <v>50.72</v>
      </c>
      <c r="K45">
        <v>50.72</v>
      </c>
      <c r="L45">
        <v>60.319999999999993</v>
      </c>
      <c r="M45">
        <v>62.320000000000007</v>
      </c>
      <c r="N45">
        <v>54.319999999999993</v>
      </c>
      <c r="O45">
        <v>55.679999999999993</v>
      </c>
    </row>
    <row r="46" spans="1:15" x14ac:dyDescent="0.25">
      <c r="A46">
        <v>24</v>
      </c>
      <c r="B46">
        <v>197.6</v>
      </c>
      <c r="C46">
        <v>209.20000000000002</v>
      </c>
      <c r="D46">
        <v>247.6</v>
      </c>
      <c r="E46">
        <v>230.79999999999998</v>
      </c>
      <c r="F46">
        <v>224.40000000000003</v>
      </c>
      <c r="I46">
        <v>24</v>
      </c>
      <c r="J46">
        <v>155.12</v>
      </c>
      <c r="K46">
        <v>166.72000000000003</v>
      </c>
      <c r="L46">
        <v>205.12</v>
      </c>
      <c r="M46">
        <v>188.32</v>
      </c>
      <c r="N46">
        <v>181.92000000000002</v>
      </c>
      <c r="O46">
        <v>179.44</v>
      </c>
    </row>
    <row r="47" spans="1:15" x14ac:dyDescent="0.25">
      <c r="A47">
        <v>48</v>
      </c>
      <c r="B47">
        <v>299.60000000000002</v>
      </c>
      <c r="C47">
        <v>345.6</v>
      </c>
      <c r="D47">
        <v>358.8</v>
      </c>
      <c r="E47">
        <v>364</v>
      </c>
      <c r="F47">
        <v>349.2</v>
      </c>
      <c r="I47">
        <v>48</v>
      </c>
      <c r="J47">
        <v>257.12</v>
      </c>
      <c r="K47">
        <v>303.12</v>
      </c>
      <c r="L47">
        <v>316.32</v>
      </c>
      <c r="M47">
        <v>321.52</v>
      </c>
      <c r="N47">
        <v>306.71999999999997</v>
      </c>
      <c r="O47">
        <v>300.95999999999998</v>
      </c>
    </row>
    <row r="48" spans="1:15" x14ac:dyDescent="0.25">
      <c r="A48">
        <v>72</v>
      </c>
      <c r="B48">
        <v>323.20000000000005</v>
      </c>
      <c r="C48">
        <v>367.2</v>
      </c>
      <c r="D48">
        <v>372.40000000000003</v>
      </c>
      <c r="E48">
        <v>380</v>
      </c>
      <c r="F48">
        <v>389.2</v>
      </c>
      <c r="I48">
        <v>72</v>
      </c>
      <c r="J48">
        <v>280.72000000000003</v>
      </c>
      <c r="K48">
        <v>324.71999999999997</v>
      </c>
      <c r="L48">
        <v>329.92</v>
      </c>
      <c r="M48">
        <v>337.52</v>
      </c>
      <c r="N48">
        <v>346.71999999999997</v>
      </c>
      <c r="O48">
        <v>323.92</v>
      </c>
    </row>
    <row r="51" spans="1:15" x14ac:dyDescent="0.25">
      <c r="A51" s="36" t="s">
        <v>50</v>
      </c>
      <c r="B51" s="36"/>
      <c r="C51" s="36"/>
      <c r="I51" s="36" t="s">
        <v>50</v>
      </c>
      <c r="J51" s="36"/>
      <c r="K51" s="36"/>
      <c r="O51" t="s">
        <v>42</v>
      </c>
    </row>
    <row r="52" spans="1:15" x14ac:dyDescent="0.25">
      <c r="A52">
        <v>12</v>
      </c>
      <c r="B52">
        <v>385.2</v>
      </c>
      <c r="C52">
        <v>427.20000000000005</v>
      </c>
      <c r="D52">
        <v>436.8</v>
      </c>
      <c r="E52">
        <v>450.4</v>
      </c>
      <c r="F52">
        <v>458</v>
      </c>
      <c r="I52">
        <v>12</v>
      </c>
      <c r="J52">
        <v>342.71999999999997</v>
      </c>
      <c r="K52">
        <v>384.72</v>
      </c>
      <c r="L52">
        <v>394.32</v>
      </c>
      <c r="M52">
        <v>407.91999999999996</v>
      </c>
      <c r="N52">
        <v>415.52</v>
      </c>
      <c r="O52">
        <v>389.03999999999996</v>
      </c>
    </row>
    <row r="53" spans="1:15" x14ac:dyDescent="0.25">
      <c r="A53">
        <v>24</v>
      </c>
      <c r="B53">
        <v>24492.6</v>
      </c>
      <c r="C53">
        <v>27461.599999999999</v>
      </c>
      <c r="D53">
        <v>29445</v>
      </c>
      <c r="E53">
        <v>30135.599999999999</v>
      </c>
      <c r="F53">
        <v>30062.799999999999</v>
      </c>
      <c r="I53">
        <v>24</v>
      </c>
      <c r="J53">
        <v>24450.12</v>
      </c>
      <c r="K53">
        <v>27419.119999999999</v>
      </c>
      <c r="L53">
        <v>29402.52</v>
      </c>
      <c r="M53">
        <v>30093.119999999999</v>
      </c>
      <c r="N53">
        <v>30020.32</v>
      </c>
      <c r="O53">
        <v>28277.039999999997</v>
      </c>
    </row>
    <row r="54" spans="1:15" x14ac:dyDescent="0.25">
      <c r="A54">
        <v>48</v>
      </c>
      <c r="B54">
        <v>29503.800000000003</v>
      </c>
      <c r="C54">
        <v>30770.2</v>
      </c>
      <c r="D54">
        <v>33030.6</v>
      </c>
      <c r="E54">
        <v>34291</v>
      </c>
      <c r="F54">
        <v>34274.6</v>
      </c>
      <c r="I54">
        <v>48</v>
      </c>
      <c r="J54">
        <v>29461.320000000003</v>
      </c>
      <c r="K54">
        <v>30727.72</v>
      </c>
      <c r="L54">
        <v>32988.119999999995</v>
      </c>
      <c r="M54">
        <v>34248.519999999997</v>
      </c>
      <c r="N54">
        <v>34232.119999999995</v>
      </c>
      <c r="O54">
        <v>32331.559999999998</v>
      </c>
    </row>
    <row r="55" spans="1:15" x14ac:dyDescent="0.25">
      <c r="A55">
        <v>72</v>
      </c>
      <c r="B55">
        <v>55785.4</v>
      </c>
      <c r="C55">
        <v>51722</v>
      </c>
      <c r="D55">
        <v>52831.799999999996</v>
      </c>
      <c r="E55">
        <v>53791.999999999993</v>
      </c>
      <c r="F55">
        <v>52705.8</v>
      </c>
      <c r="I55">
        <v>72</v>
      </c>
      <c r="J55">
        <v>55742.92</v>
      </c>
      <c r="K55">
        <v>51679.519999999997</v>
      </c>
      <c r="L55">
        <v>52789.319999999992</v>
      </c>
      <c r="M55">
        <v>53749.51999999999</v>
      </c>
      <c r="N55">
        <v>52663.32</v>
      </c>
      <c r="O55">
        <v>53324.92</v>
      </c>
    </row>
    <row r="58" spans="1:15" ht="28.5" x14ac:dyDescent="0.45">
      <c r="A58" s="49" t="s">
        <v>55</v>
      </c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</row>
    <row r="59" spans="1:15" ht="28.5" x14ac:dyDescent="0.45">
      <c r="A59" s="39" t="s">
        <v>52</v>
      </c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</row>
    <row r="60" spans="1:15" x14ac:dyDescent="0.25">
      <c r="A60" s="41" t="s">
        <v>49</v>
      </c>
      <c r="B60">
        <v>1080</v>
      </c>
      <c r="C60">
        <v>1104</v>
      </c>
      <c r="D60" t="s">
        <v>42</v>
      </c>
      <c r="E60">
        <v>805.75</v>
      </c>
    </row>
    <row r="61" spans="1:15" x14ac:dyDescent="0.25">
      <c r="B61">
        <v>556</v>
      </c>
      <c r="C61">
        <v>538</v>
      </c>
    </row>
    <row r="62" spans="1:15" x14ac:dyDescent="0.25">
      <c r="B62">
        <v>784</v>
      </c>
      <c r="C62">
        <v>794</v>
      </c>
    </row>
    <row r="63" spans="1:15" x14ac:dyDescent="0.25">
      <c r="B63">
        <v>808</v>
      </c>
      <c r="C63">
        <v>782</v>
      </c>
    </row>
    <row r="64" spans="1:15" x14ac:dyDescent="0.25">
      <c r="E64" s="35" t="s">
        <v>10</v>
      </c>
    </row>
    <row r="65" spans="1:9" x14ac:dyDescent="0.25">
      <c r="A65" s="37" t="s">
        <v>13</v>
      </c>
      <c r="E65" s="37" t="s">
        <v>13</v>
      </c>
      <c r="I65" t="s">
        <v>42</v>
      </c>
    </row>
    <row r="66" spans="1:9" x14ac:dyDescent="0.25">
      <c r="A66">
        <v>12</v>
      </c>
      <c r="B66">
        <v>542</v>
      </c>
      <c r="C66">
        <v>468</v>
      </c>
      <c r="D66">
        <v>532</v>
      </c>
      <c r="E66">
        <v>12</v>
      </c>
      <c r="F66">
        <v>-263.75</v>
      </c>
      <c r="G66">
        <v>-337.75</v>
      </c>
      <c r="H66">
        <f>D66-E60</f>
        <v>-273.75</v>
      </c>
      <c r="I66">
        <f>AVERAGE(F66:H66)</f>
        <v>-291.75</v>
      </c>
    </row>
    <row r="67" spans="1:9" x14ac:dyDescent="0.25">
      <c r="A67">
        <v>24</v>
      </c>
      <c r="B67">
        <v>774</v>
      </c>
      <c r="C67">
        <v>748</v>
      </c>
      <c r="D67">
        <v>756</v>
      </c>
      <c r="E67">
        <v>24</v>
      </c>
      <c r="F67">
        <v>-31.75</v>
      </c>
      <c r="G67">
        <v>-57.75</v>
      </c>
      <c r="H67">
        <f>D67-E60</f>
        <v>-49.75</v>
      </c>
      <c r="I67">
        <f t="shared" ref="I67:I69" si="0">AVERAGE(F67:H67)</f>
        <v>-46.416666666666664</v>
      </c>
    </row>
    <row r="68" spans="1:9" x14ac:dyDescent="0.25">
      <c r="B68">
        <v>966</v>
      </c>
      <c r="C68">
        <v>940</v>
      </c>
      <c r="D68">
        <v>956</v>
      </c>
      <c r="E68">
        <v>48</v>
      </c>
      <c r="F68">
        <v>160.25</v>
      </c>
      <c r="G68">
        <v>134.25</v>
      </c>
      <c r="H68">
        <f>D68-E60</f>
        <v>150.25</v>
      </c>
      <c r="I68">
        <f t="shared" si="0"/>
        <v>148.25</v>
      </c>
    </row>
    <row r="69" spans="1:9" x14ac:dyDescent="0.25">
      <c r="A69">
        <v>72</v>
      </c>
      <c r="B69">
        <v>720</v>
      </c>
      <c r="C69">
        <v>696</v>
      </c>
      <c r="D69">
        <v>712</v>
      </c>
      <c r="E69">
        <v>72</v>
      </c>
      <c r="F69">
        <v>-85.75</v>
      </c>
      <c r="G69">
        <v>-109.75</v>
      </c>
      <c r="H69">
        <f>D69-E60</f>
        <v>-93.75</v>
      </c>
      <c r="I69">
        <f t="shared" si="0"/>
        <v>-96.416666666666671</v>
      </c>
    </row>
    <row r="72" spans="1:9" x14ac:dyDescent="0.25">
      <c r="A72" s="6" t="s">
        <v>14</v>
      </c>
      <c r="E72" s="6" t="s">
        <v>14</v>
      </c>
      <c r="I72" t="s">
        <v>42</v>
      </c>
    </row>
    <row r="73" spans="1:9" x14ac:dyDescent="0.25">
      <c r="A73">
        <v>12</v>
      </c>
      <c r="B73">
        <v>970</v>
      </c>
      <c r="C73">
        <v>906</v>
      </c>
      <c r="D73">
        <v>950</v>
      </c>
      <c r="E73">
        <v>12</v>
      </c>
      <c r="F73">
        <v>164.25</v>
      </c>
      <c r="G73">
        <v>100.25</v>
      </c>
      <c r="H73">
        <f>D73-E60</f>
        <v>144.25</v>
      </c>
      <c r="I73">
        <f>AVERAGE(F73:H73)</f>
        <v>136.25</v>
      </c>
    </row>
    <row r="74" spans="1:9" x14ac:dyDescent="0.25">
      <c r="A74">
        <v>24</v>
      </c>
      <c r="B74">
        <v>948</v>
      </c>
      <c r="C74">
        <v>882</v>
      </c>
      <c r="D74">
        <v>890</v>
      </c>
      <c r="E74">
        <v>24</v>
      </c>
      <c r="F74">
        <v>142.25</v>
      </c>
      <c r="G74">
        <v>76.25</v>
      </c>
      <c r="H74">
        <f>D74-E60</f>
        <v>84.25</v>
      </c>
      <c r="I74">
        <f t="shared" ref="I74:I76" si="1">AVERAGE(F74:H74)</f>
        <v>100.91666666666667</v>
      </c>
    </row>
    <row r="75" spans="1:9" x14ac:dyDescent="0.25">
      <c r="A75">
        <v>48</v>
      </c>
      <c r="B75">
        <v>6098</v>
      </c>
      <c r="C75">
        <v>5800</v>
      </c>
      <c r="D75">
        <v>5900</v>
      </c>
      <c r="E75">
        <v>48</v>
      </c>
      <c r="F75">
        <v>5292.25</v>
      </c>
      <c r="G75">
        <v>4994.25</v>
      </c>
      <c r="H75">
        <f>F75-E60</f>
        <v>4486.5</v>
      </c>
      <c r="I75">
        <f t="shared" si="1"/>
        <v>4924.333333333333</v>
      </c>
    </row>
    <row r="76" spans="1:9" x14ac:dyDescent="0.25">
      <c r="A76">
        <v>72</v>
      </c>
      <c r="B76">
        <v>6506</v>
      </c>
      <c r="C76">
        <v>6138</v>
      </c>
      <c r="D76">
        <v>6300</v>
      </c>
      <c r="E76">
        <v>72</v>
      </c>
      <c r="F76">
        <v>5700.25</v>
      </c>
      <c r="G76">
        <v>5332.25</v>
      </c>
      <c r="H76">
        <f>F76-E60</f>
        <v>4894.5</v>
      </c>
      <c r="I76">
        <f t="shared" si="1"/>
        <v>5309</v>
      </c>
    </row>
    <row r="79" spans="1:9" x14ac:dyDescent="0.25">
      <c r="A79" s="36" t="s">
        <v>54</v>
      </c>
      <c r="B79" s="36"/>
      <c r="C79" s="36"/>
      <c r="E79" s="36" t="s">
        <v>54</v>
      </c>
      <c r="F79" s="36"/>
      <c r="G79" s="36"/>
      <c r="I79" t="s">
        <v>42</v>
      </c>
    </row>
    <row r="80" spans="1:9" x14ac:dyDescent="0.25">
      <c r="A80">
        <v>12</v>
      </c>
      <c r="B80">
        <v>764</v>
      </c>
      <c r="C80">
        <v>752</v>
      </c>
      <c r="D80">
        <v>728</v>
      </c>
      <c r="E80">
        <v>12</v>
      </c>
      <c r="F80">
        <v>-41.75</v>
      </c>
      <c r="G80">
        <v>-53.75</v>
      </c>
      <c r="H80">
        <f>D80-E60</f>
        <v>-77.75</v>
      </c>
      <c r="I80">
        <f>AVERAGE(F80:H80)</f>
        <v>-57.75</v>
      </c>
    </row>
    <row r="81" spans="1:9" x14ac:dyDescent="0.25">
      <c r="A81">
        <v>24</v>
      </c>
      <c r="B81">
        <v>872</v>
      </c>
      <c r="C81">
        <v>824</v>
      </c>
      <c r="D81">
        <v>857</v>
      </c>
      <c r="E81">
        <v>24</v>
      </c>
      <c r="F81">
        <v>66.25</v>
      </c>
      <c r="G81">
        <v>18.25</v>
      </c>
      <c r="H81">
        <f>D81-E60</f>
        <v>51.25</v>
      </c>
      <c r="I81">
        <f t="shared" ref="I81:I83" si="2">AVERAGE(F81:H81)</f>
        <v>45.25</v>
      </c>
    </row>
    <row r="82" spans="1:9" x14ac:dyDescent="0.25">
      <c r="A82">
        <v>48</v>
      </c>
      <c r="B82">
        <v>4664</v>
      </c>
      <c r="C82">
        <v>4224</v>
      </c>
      <c r="D82">
        <v>4569</v>
      </c>
      <c r="E82">
        <v>48</v>
      </c>
      <c r="F82">
        <v>3858.25</v>
      </c>
      <c r="G82">
        <v>3418.25</v>
      </c>
      <c r="H82">
        <f>D82-E60</f>
        <v>3763.25</v>
      </c>
      <c r="I82">
        <f t="shared" si="2"/>
        <v>3679.9166666666665</v>
      </c>
    </row>
    <row r="83" spans="1:9" x14ac:dyDescent="0.25">
      <c r="A83">
        <v>72</v>
      </c>
      <c r="B83">
        <v>3674</v>
      </c>
      <c r="C83">
        <v>3536</v>
      </c>
      <c r="D83">
        <v>3492</v>
      </c>
      <c r="E83">
        <v>72</v>
      </c>
      <c r="F83">
        <v>2868.25</v>
      </c>
      <c r="G83">
        <v>2730.25</v>
      </c>
      <c r="H83">
        <f>D83-E60</f>
        <v>2686.25</v>
      </c>
      <c r="I83">
        <f t="shared" si="2"/>
        <v>2761.5833333333335</v>
      </c>
    </row>
    <row r="87" spans="1:9" ht="21" x14ac:dyDescent="0.35">
      <c r="A87" s="40" t="s">
        <v>53</v>
      </c>
    </row>
    <row r="88" spans="1:9" x14ac:dyDescent="0.25">
      <c r="A88" s="41" t="s">
        <v>49</v>
      </c>
      <c r="B88">
        <v>732</v>
      </c>
      <c r="C88">
        <v>690</v>
      </c>
      <c r="D88" t="s">
        <v>42</v>
      </c>
      <c r="E88">
        <v>672</v>
      </c>
    </row>
    <row r="89" spans="1:9" x14ac:dyDescent="0.25">
      <c r="B89">
        <v>656</v>
      </c>
      <c r="C89">
        <v>610</v>
      </c>
    </row>
    <row r="92" spans="1:9" x14ac:dyDescent="0.25">
      <c r="E92" s="35" t="s">
        <v>10</v>
      </c>
    </row>
    <row r="93" spans="1:9" x14ac:dyDescent="0.25">
      <c r="A93" s="37" t="s">
        <v>13</v>
      </c>
      <c r="E93" s="37" t="s">
        <v>13</v>
      </c>
      <c r="H93" t="s">
        <v>42</v>
      </c>
    </row>
    <row r="94" spans="1:9" x14ac:dyDescent="0.25">
      <c r="A94">
        <v>12</v>
      </c>
      <c r="B94">
        <v>598</v>
      </c>
      <c r="C94">
        <v>584</v>
      </c>
      <c r="E94">
        <v>12</v>
      </c>
      <c r="F94">
        <v>-74</v>
      </c>
      <c r="G94">
        <v>-88</v>
      </c>
      <c r="H94">
        <v>-81</v>
      </c>
    </row>
    <row r="95" spans="1:9" x14ac:dyDescent="0.25">
      <c r="A95">
        <v>24</v>
      </c>
      <c r="B95">
        <v>888</v>
      </c>
      <c r="C95">
        <v>816</v>
      </c>
      <c r="E95">
        <v>24</v>
      </c>
      <c r="F95">
        <v>216</v>
      </c>
      <c r="G95">
        <v>144</v>
      </c>
      <c r="H95">
        <v>180</v>
      </c>
    </row>
    <row r="96" spans="1:9" x14ac:dyDescent="0.25">
      <c r="A96">
        <v>48</v>
      </c>
      <c r="B96">
        <v>752</v>
      </c>
      <c r="C96">
        <v>714</v>
      </c>
      <c r="E96">
        <v>48</v>
      </c>
      <c r="F96">
        <v>80</v>
      </c>
      <c r="G96">
        <v>42</v>
      </c>
      <c r="H96">
        <v>61</v>
      </c>
    </row>
    <row r="97" spans="1:8" x14ac:dyDescent="0.25">
      <c r="A97">
        <v>72</v>
      </c>
      <c r="B97">
        <v>680</v>
      </c>
      <c r="C97">
        <v>594</v>
      </c>
      <c r="E97">
        <v>72</v>
      </c>
      <c r="F97">
        <v>8</v>
      </c>
      <c r="G97">
        <v>-78</v>
      </c>
      <c r="H97">
        <v>-35</v>
      </c>
    </row>
    <row r="100" spans="1:8" x14ac:dyDescent="0.25">
      <c r="A100" s="6" t="s">
        <v>14</v>
      </c>
      <c r="E100" s="6" t="s">
        <v>14</v>
      </c>
      <c r="H100" t="s">
        <v>42</v>
      </c>
    </row>
    <row r="101" spans="1:8" x14ac:dyDescent="0.25">
      <c r="A101">
        <v>12</v>
      </c>
      <c r="B101">
        <v>766</v>
      </c>
      <c r="C101">
        <v>658</v>
      </c>
      <c r="E101">
        <v>12</v>
      </c>
      <c r="F101">
        <v>94</v>
      </c>
      <c r="G101">
        <v>-14</v>
      </c>
      <c r="H101">
        <v>40</v>
      </c>
    </row>
    <row r="102" spans="1:8" x14ac:dyDescent="0.25">
      <c r="A102">
        <v>24</v>
      </c>
      <c r="B102">
        <v>9058</v>
      </c>
      <c r="C102">
        <v>7764</v>
      </c>
      <c r="E102">
        <v>24</v>
      </c>
      <c r="F102">
        <v>8386</v>
      </c>
      <c r="G102">
        <v>7092</v>
      </c>
      <c r="H102">
        <v>7739</v>
      </c>
    </row>
    <row r="103" spans="1:8" x14ac:dyDescent="0.25">
      <c r="A103">
        <v>48</v>
      </c>
      <c r="B103">
        <v>5574</v>
      </c>
      <c r="C103">
        <v>5004</v>
      </c>
      <c r="E103">
        <v>48</v>
      </c>
      <c r="F103">
        <v>4902</v>
      </c>
      <c r="G103">
        <v>4332</v>
      </c>
      <c r="H103">
        <v>4617</v>
      </c>
    </row>
    <row r="104" spans="1:8" x14ac:dyDescent="0.25">
      <c r="A104">
        <v>72</v>
      </c>
      <c r="B104">
        <v>6506</v>
      </c>
      <c r="C104">
        <v>5754</v>
      </c>
      <c r="E104">
        <v>72</v>
      </c>
      <c r="F104">
        <v>5834</v>
      </c>
      <c r="G104">
        <v>5082</v>
      </c>
      <c r="H104">
        <v>5458</v>
      </c>
    </row>
    <row r="107" spans="1:8" x14ac:dyDescent="0.25">
      <c r="A107" s="36" t="s">
        <v>54</v>
      </c>
      <c r="B107" s="36"/>
      <c r="C107" s="36"/>
      <c r="E107" s="36" t="s">
        <v>50</v>
      </c>
      <c r="F107" s="36"/>
      <c r="G107" s="36"/>
      <c r="H107" t="s">
        <v>42</v>
      </c>
    </row>
    <row r="108" spans="1:8" x14ac:dyDescent="0.25">
      <c r="A108">
        <v>12</v>
      </c>
      <c r="B108">
        <v>476</v>
      </c>
      <c r="C108">
        <v>452</v>
      </c>
      <c r="E108">
        <v>12</v>
      </c>
      <c r="F108">
        <v>-196</v>
      </c>
      <c r="G108">
        <v>-220</v>
      </c>
      <c r="H108">
        <v>-208</v>
      </c>
    </row>
    <row r="109" spans="1:8" x14ac:dyDescent="0.25">
      <c r="A109">
        <v>24</v>
      </c>
      <c r="B109">
        <v>10584</v>
      </c>
      <c r="C109">
        <v>9820</v>
      </c>
      <c r="E109">
        <v>24</v>
      </c>
      <c r="F109">
        <v>9912</v>
      </c>
      <c r="G109">
        <v>9148</v>
      </c>
      <c r="H109">
        <v>9530</v>
      </c>
    </row>
    <row r="110" spans="1:8" x14ac:dyDescent="0.25">
      <c r="A110">
        <v>48</v>
      </c>
      <c r="B110">
        <v>4958</v>
      </c>
      <c r="C110">
        <v>4796</v>
      </c>
      <c r="E110">
        <v>48</v>
      </c>
      <c r="F110">
        <v>4286</v>
      </c>
      <c r="G110">
        <v>4124</v>
      </c>
      <c r="H110">
        <v>4205</v>
      </c>
    </row>
    <row r="111" spans="1:8" x14ac:dyDescent="0.25">
      <c r="A111">
        <v>72</v>
      </c>
      <c r="B111">
        <v>9880</v>
      </c>
      <c r="C111">
        <v>9334</v>
      </c>
      <c r="E111">
        <v>72</v>
      </c>
      <c r="F111">
        <v>9208</v>
      </c>
      <c r="G111">
        <v>8662</v>
      </c>
      <c r="H111">
        <v>8935</v>
      </c>
    </row>
  </sheetData>
  <mergeCells count="2">
    <mergeCell ref="A2:O2"/>
    <mergeCell ref="A58:O58"/>
  </mergeCells>
  <pageMargins left="0.7" right="0.7" top="0.75" bottom="0.75" header="0.3" footer="0.3"/>
  <pageSetup paperSize="9" orientation="portrait" horizontalDpi="300" verticalDpi="0" copies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"/>
  <sheetViews>
    <sheetView topLeftCell="H1" zoomScale="66" zoomScaleNormal="66" workbookViewId="0">
      <selection activeCell="AB10" sqref="AB10"/>
    </sheetView>
  </sheetViews>
  <sheetFormatPr defaultRowHeight="15.75" x14ac:dyDescent="0.25"/>
  <sheetData>
    <row r="2" spans="1:3" x14ac:dyDescent="0.25">
      <c r="A2" t="s">
        <v>56</v>
      </c>
    </row>
    <row r="15" spans="1:3" x14ac:dyDescent="0.25">
      <c r="A15">
        <v>10</v>
      </c>
      <c r="B15">
        <v>12</v>
      </c>
      <c r="C15">
        <v>11</v>
      </c>
    </row>
    <row r="16" spans="1:3" x14ac:dyDescent="0.25">
      <c r="A16">
        <v>5700.25</v>
      </c>
      <c r="B16">
        <v>5332.25</v>
      </c>
      <c r="C16">
        <v>4894.5</v>
      </c>
    </row>
    <row r="17" spans="1:3" x14ac:dyDescent="0.25">
      <c r="A17">
        <v>2868.25</v>
      </c>
      <c r="B17">
        <v>2730.25</v>
      </c>
      <c r="C17">
        <v>2686.25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8</vt:i4>
      </vt:variant>
    </vt:vector>
  </HeadingPairs>
  <TitlesOfParts>
    <vt:vector size="8" baseType="lpstr">
      <vt:lpstr>Raw data of Figure 3d, 4cd, 5cd</vt:lpstr>
      <vt:lpstr>Raw data Figure 3d (IL12)</vt:lpstr>
      <vt:lpstr>Graphs of Figure 3d</vt:lpstr>
      <vt:lpstr>Raw data of Figure 5d (IL12)</vt:lpstr>
      <vt:lpstr>Graphs of Figure 4cd</vt:lpstr>
      <vt:lpstr>Graphs of Figure 5cd</vt:lpstr>
      <vt:lpstr>Raw data of Figure S3</vt:lpstr>
      <vt:lpstr>Graphs of Figure S3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Calistri</cp:lastModifiedBy>
  <dcterms:created xsi:type="dcterms:W3CDTF">2024-06-13T07:08:11Z</dcterms:created>
  <dcterms:modified xsi:type="dcterms:W3CDTF">2024-07-03T07:24:39Z</dcterms:modified>
</cp:coreProperties>
</file>