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2B1CA142-8161-D64A-86A8-14808643173A}" xr6:coauthVersionLast="47" xr6:coauthVersionMax="47" xr10:uidLastSave="{00000000-0000-0000-0000-000000000000}"/>
  <bookViews>
    <workbookView xWindow="0" yWindow="500" windowWidth="28800" windowHeight="17500" firstSheet="1" activeTab="2" xr2:uid="{828D263B-D80C-524C-AB14-085D4EE1302F}"/>
  </bookViews>
  <sheets>
    <sheet name="ct PRDX3" sheetId="5" r:id="rId1"/>
    <sheet name="LIVER C5-T+1" sheetId="1" r:id="rId2"/>
    <sheet name="C5-T+1" sheetId="3" r:id="rId3"/>
    <sheet name="LIVER C10-T+2" sheetId="4" r:id="rId4"/>
    <sheet name="C10-T+2" sheetId="6" r:id="rId5"/>
    <sheet name="LIVER C15 - T+3" sheetId="7" r:id="rId6"/>
    <sheet name="C15-T+3" sheetId="8" r:id="rId7"/>
    <sheet name="ANALISI DEFINITIVA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6" i="8" l="1"/>
  <c r="N168" i="6"/>
  <c r="E158" i="6"/>
  <c r="F158" i="6" s="1"/>
  <c r="E155" i="6"/>
  <c r="F155" i="6" s="1"/>
  <c r="E151" i="6"/>
  <c r="F151" i="6" s="1"/>
  <c r="E148" i="6"/>
  <c r="F148" i="6" s="1"/>
  <c r="O142" i="6"/>
  <c r="P142" i="6" s="1"/>
  <c r="Q135" i="6" s="1"/>
  <c r="E142" i="6"/>
  <c r="F142" i="6" s="1"/>
  <c r="G135" i="6" s="1"/>
  <c r="O139" i="6"/>
  <c r="P139" i="6" s="1"/>
  <c r="Q132" i="6" s="1"/>
  <c r="R132" i="6" s="1"/>
  <c r="S132" i="6" s="1"/>
  <c r="F139" i="6"/>
  <c r="E139" i="6"/>
  <c r="O135" i="6"/>
  <c r="P135" i="6" s="1"/>
  <c r="E135" i="6"/>
  <c r="F135" i="6" s="1"/>
  <c r="O132" i="6"/>
  <c r="P132" i="6" s="1"/>
  <c r="E132" i="6"/>
  <c r="F132" i="6" s="1"/>
  <c r="G132" i="6" s="1"/>
  <c r="E125" i="6"/>
  <c r="F125" i="6" s="1"/>
  <c r="E122" i="6"/>
  <c r="F122" i="6" s="1"/>
  <c r="E118" i="6"/>
  <c r="F118" i="6" s="1"/>
  <c r="E115" i="6"/>
  <c r="F115" i="6" s="1"/>
  <c r="O109" i="6"/>
  <c r="P109" i="6" s="1"/>
  <c r="Q102" i="6" s="1"/>
  <c r="E109" i="6"/>
  <c r="F109" i="6" s="1"/>
  <c r="G102" i="6" s="1"/>
  <c r="O106" i="6"/>
  <c r="P106" i="6" s="1"/>
  <c r="E106" i="6"/>
  <c r="F106" i="6" s="1"/>
  <c r="G99" i="6" s="1"/>
  <c r="O102" i="6"/>
  <c r="P102" i="6" s="1"/>
  <c r="E102" i="6"/>
  <c r="F102" i="6" s="1"/>
  <c r="O99" i="6"/>
  <c r="P99" i="6" s="1"/>
  <c r="E99" i="6"/>
  <c r="F99" i="6" s="1"/>
  <c r="BJ93" i="6"/>
  <c r="BK93" i="6" s="1"/>
  <c r="BL86" i="6" s="1"/>
  <c r="E93" i="6"/>
  <c r="F93" i="6" s="1"/>
  <c r="BJ90" i="6"/>
  <c r="BK90" i="6" s="1"/>
  <c r="BL83" i="6" s="1"/>
  <c r="E90" i="6"/>
  <c r="F90" i="6" s="1"/>
  <c r="G83" i="6" s="1"/>
  <c r="BJ86" i="6"/>
  <c r="BK86" i="6" s="1"/>
  <c r="E86" i="6"/>
  <c r="F86" i="6" s="1"/>
  <c r="BJ83" i="6"/>
  <c r="BK83" i="6" s="1"/>
  <c r="E83" i="6"/>
  <c r="F83" i="6" s="1"/>
  <c r="BT77" i="6"/>
  <c r="BU77" i="6" s="1"/>
  <c r="BJ77" i="6"/>
  <c r="BK77" i="6" s="1"/>
  <c r="O77" i="6"/>
  <c r="P77" i="6" s="1"/>
  <c r="Q70" i="6" s="1"/>
  <c r="E77" i="6"/>
  <c r="F77" i="6" s="1"/>
  <c r="BT74" i="6"/>
  <c r="BU74" i="6" s="1"/>
  <c r="BJ74" i="6"/>
  <c r="BK74" i="6" s="1"/>
  <c r="O74" i="6"/>
  <c r="P74" i="6" s="1"/>
  <c r="Q67" i="6" s="1"/>
  <c r="R67" i="6" s="1"/>
  <c r="S67" i="6" s="1"/>
  <c r="M165" i="6" s="1"/>
  <c r="E74" i="6"/>
  <c r="F74" i="6" s="1"/>
  <c r="G67" i="6" s="1"/>
  <c r="BT70" i="6"/>
  <c r="BU70" i="6" s="1"/>
  <c r="BJ70" i="6"/>
  <c r="BK70" i="6" s="1"/>
  <c r="P70" i="6"/>
  <c r="O70" i="6"/>
  <c r="E70" i="6"/>
  <c r="F70" i="6" s="1"/>
  <c r="BT67" i="6"/>
  <c r="BU67" i="6" s="1"/>
  <c r="BJ67" i="6"/>
  <c r="BK67" i="6" s="1"/>
  <c r="O67" i="6"/>
  <c r="P67" i="6" s="1"/>
  <c r="E67" i="6"/>
  <c r="F67" i="6" s="1"/>
  <c r="E61" i="6"/>
  <c r="F61" i="6" s="1"/>
  <c r="E58" i="6"/>
  <c r="F58" i="6" s="1"/>
  <c r="E54" i="6"/>
  <c r="F54" i="6" s="1"/>
  <c r="E51" i="6"/>
  <c r="F51" i="6" s="1"/>
  <c r="O45" i="6"/>
  <c r="P45" i="6" s="1"/>
  <c r="Q38" i="6" s="1"/>
  <c r="E45" i="6"/>
  <c r="F45" i="6" s="1"/>
  <c r="O42" i="6"/>
  <c r="P42" i="6" s="1"/>
  <c r="Q35" i="6" s="1"/>
  <c r="E42" i="6"/>
  <c r="F42" i="6" s="1"/>
  <c r="G35" i="6" s="1"/>
  <c r="O38" i="6"/>
  <c r="P38" i="6" s="1"/>
  <c r="E38" i="6"/>
  <c r="F38" i="6" s="1"/>
  <c r="O35" i="6"/>
  <c r="P35" i="6" s="1"/>
  <c r="E35" i="6"/>
  <c r="F35" i="6" s="1"/>
  <c r="E28" i="6"/>
  <c r="F28" i="6" s="1"/>
  <c r="E25" i="6"/>
  <c r="F25" i="6" s="1"/>
  <c r="E21" i="6"/>
  <c r="F21" i="6" s="1"/>
  <c r="E18" i="6"/>
  <c r="F18" i="6" s="1"/>
  <c r="O12" i="6"/>
  <c r="P12" i="6" s="1"/>
  <c r="Q5" i="6" s="1"/>
  <c r="E12" i="6"/>
  <c r="F12" i="6" s="1"/>
  <c r="O9" i="6"/>
  <c r="P9" i="6" s="1"/>
  <c r="Q2" i="6" s="1"/>
  <c r="E9" i="6"/>
  <c r="F9" i="6" s="1"/>
  <c r="G2" i="6" s="1"/>
  <c r="O5" i="6"/>
  <c r="P5" i="6" s="1"/>
  <c r="E5" i="6"/>
  <c r="F5" i="6" s="1"/>
  <c r="O2" i="6"/>
  <c r="P2" i="6" s="1"/>
  <c r="E2" i="6"/>
  <c r="F2" i="6" s="1"/>
  <c r="E157" i="8"/>
  <c r="F157" i="8" s="1"/>
  <c r="E154" i="8"/>
  <c r="F154" i="8" s="1"/>
  <c r="G147" i="8" s="1"/>
  <c r="E150" i="8"/>
  <c r="F150" i="8" s="1"/>
  <c r="F147" i="8"/>
  <c r="E147" i="8"/>
  <c r="O141" i="8"/>
  <c r="P141" i="8" s="1"/>
  <c r="E141" i="8"/>
  <c r="F141" i="8" s="1"/>
  <c r="O138" i="8"/>
  <c r="P138" i="8" s="1"/>
  <c r="E138" i="8"/>
  <c r="F138" i="8" s="1"/>
  <c r="G131" i="8" s="1"/>
  <c r="O134" i="8"/>
  <c r="P134" i="8" s="1"/>
  <c r="E134" i="8"/>
  <c r="F134" i="8" s="1"/>
  <c r="O131" i="8"/>
  <c r="P131" i="8" s="1"/>
  <c r="F131" i="8"/>
  <c r="E131" i="8"/>
  <c r="E125" i="8"/>
  <c r="F125" i="8" s="1"/>
  <c r="E122" i="8"/>
  <c r="F122" i="8" s="1"/>
  <c r="G115" i="8" s="1"/>
  <c r="E118" i="8"/>
  <c r="F118" i="8" s="1"/>
  <c r="F115" i="8"/>
  <c r="E115" i="8"/>
  <c r="O109" i="8"/>
  <c r="P109" i="8" s="1"/>
  <c r="E109" i="8"/>
  <c r="F109" i="8" s="1"/>
  <c r="G102" i="8" s="1"/>
  <c r="O106" i="8"/>
  <c r="P106" i="8" s="1"/>
  <c r="Q99" i="8" s="1"/>
  <c r="E106" i="8"/>
  <c r="F106" i="8" s="1"/>
  <c r="G99" i="8" s="1"/>
  <c r="H99" i="8" s="1"/>
  <c r="I99" i="8" s="1"/>
  <c r="O102" i="8"/>
  <c r="P102" i="8" s="1"/>
  <c r="E102" i="8"/>
  <c r="F102" i="8" s="1"/>
  <c r="O99" i="8"/>
  <c r="P99" i="8" s="1"/>
  <c r="F99" i="8"/>
  <c r="E99" i="8"/>
  <c r="BJ93" i="8"/>
  <c r="BK93" i="8" s="1"/>
  <c r="E93" i="8"/>
  <c r="F93" i="8" s="1"/>
  <c r="BJ90" i="8"/>
  <c r="BK90" i="8" s="1"/>
  <c r="E90" i="8"/>
  <c r="F90" i="8" s="1"/>
  <c r="G83" i="8" s="1"/>
  <c r="BJ86" i="8"/>
  <c r="BK86" i="8" s="1"/>
  <c r="E86" i="8"/>
  <c r="F86" i="8" s="1"/>
  <c r="BJ83" i="8"/>
  <c r="BK83" i="8" s="1"/>
  <c r="F83" i="8"/>
  <c r="E83" i="8"/>
  <c r="BT77" i="8"/>
  <c r="BU77" i="8" s="1"/>
  <c r="BJ77" i="8"/>
  <c r="BK77" i="8" s="1"/>
  <c r="O77" i="8"/>
  <c r="P77" i="8" s="1"/>
  <c r="Q70" i="8" s="1"/>
  <c r="E77" i="8"/>
  <c r="F77" i="8" s="1"/>
  <c r="G70" i="8" s="1"/>
  <c r="BT74" i="8"/>
  <c r="BU74" i="8" s="1"/>
  <c r="BV67" i="8" s="1"/>
  <c r="BK74" i="8"/>
  <c r="BL67" i="8" s="1"/>
  <c r="BJ74" i="8"/>
  <c r="O74" i="8"/>
  <c r="P74" i="8" s="1"/>
  <c r="Q67" i="8" s="1"/>
  <c r="R67" i="8" s="1"/>
  <c r="S67" i="8" s="1"/>
  <c r="E74" i="8"/>
  <c r="F74" i="8" s="1"/>
  <c r="G67" i="8" s="1"/>
  <c r="H67" i="8" s="1"/>
  <c r="I67" i="8" s="1"/>
  <c r="N167" i="8" s="1"/>
  <c r="BT70" i="8"/>
  <c r="BU70" i="8" s="1"/>
  <c r="BJ70" i="8"/>
  <c r="BK70" i="8" s="1"/>
  <c r="O70" i="8"/>
  <c r="P70" i="8" s="1"/>
  <c r="E70" i="8"/>
  <c r="F70" i="8" s="1"/>
  <c r="BT67" i="8"/>
  <c r="BU67" i="8" s="1"/>
  <c r="BJ67" i="8"/>
  <c r="BK67" i="8" s="1"/>
  <c r="O67" i="8"/>
  <c r="P67" i="8" s="1"/>
  <c r="F67" i="8"/>
  <c r="E67" i="8"/>
  <c r="E61" i="8"/>
  <c r="F61" i="8" s="1"/>
  <c r="E58" i="8"/>
  <c r="F58" i="8" s="1"/>
  <c r="G51" i="8" s="1"/>
  <c r="E54" i="8"/>
  <c r="F54" i="8" s="1"/>
  <c r="F51" i="8"/>
  <c r="E51" i="8"/>
  <c r="O45" i="8"/>
  <c r="P45" i="8" s="1"/>
  <c r="E45" i="8"/>
  <c r="F45" i="8" s="1"/>
  <c r="O42" i="8"/>
  <c r="P42" i="8" s="1"/>
  <c r="E42" i="8"/>
  <c r="F42" i="8" s="1"/>
  <c r="G35" i="8" s="1"/>
  <c r="O38" i="8"/>
  <c r="P38" i="8" s="1"/>
  <c r="E38" i="8"/>
  <c r="F38" i="8" s="1"/>
  <c r="O35" i="8"/>
  <c r="P35" i="8" s="1"/>
  <c r="F35" i="8"/>
  <c r="E35" i="8"/>
  <c r="E28" i="8"/>
  <c r="F28" i="8" s="1"/>
  <c r="E25" i="8"/>
  <c r="F25" i="8" s="1"/>
  <c r="G18" i="8" s="1"/>
  <c r="E21" i="8"/>
  <c r="F21" i="8" s="1"/>
  <c r="F18" i="8"/>
  <c r="E18" i="8"/>
  <c r="O12" i="8"/>
  <c r="P12" i="8" s="1"/>
  <c r="E12" i="8"/>
  <c r="F12" i="8" s="1"/>
  <c r="O9" i="8"/>
  <c r="P9" i="8" s="1"/>
  <c r="E9" i="8"/>
  <c r="F9" i="8" s="1"/>
  <c r="G2" i="8" s="1"/>
  <c r="O5" i="8"/>
  <c r="P5" i="8" s="1"/>
  <c r="E5" i="8"/>
  <c r="F5" i="8" s="1"/>
  <c r="O2" i="8"/>
  <c r="P2" i="8" s="1"/>
  <c r="F2" i="8"/>
  <c r="E2" i="8"/>
  <c r="N168" i="4"/>
  <c r="N169" i="4"/>
  <c r="N170" i="4"/>
  <c r="N166" i="4"/>
  <c r="M166" i="4"/>
  <c r="N167" i="4"/>
  <c r="N165" i="4"/>
  <c r="N170" i="3"/>
  <c r="N169" i="3"/>
  <c r="N168" i="3"/>
  <c r="N167" i="3"/>
  <c r="N166" i="3"/>
  <c r="N165" i="3"/>
  <c r="M163" i="3"/>
  <c r="E158" i="3"/>
  <c r="F158" i="3" s="1"/>
  <c r="E155" i="3"/>
  <c r="F155" i="3" s="1"/>
  <c r="G148" i="3" s="1"/>
  <c r="E151" i="3"/>
  <c r="F151" i="3" s="1"/>
  <c r="F148" i="3"/>
  <c r="E148" i="3"/>
  <c r="O142" i="3"/>
  <c r="P142" i="3" s="1"/>
  <c r="E142" i="3"/>
  <c r="F142" i="3" s="1"/>
  <c r="O139" i="3"/>
  <c r="P139" i="3" s="1"/>
  <c r="E139" i="3"/>
  <c r="F139" i="3" s="1"/>
  <c r="G132" i="3" s="1"/>
  <c r="O135" i="3"/>
  <c r="P135" i="3" s="1"/>
  <c r="E135" i="3"/>
  <c r="F135" i="3" s="1"/>
  <c r="O132" i="3"/>
  <c r="P132" i="3" s="1"/>
  <c r="F132" i="3"/>
  <c r="E132" i="3"/>
  <c r="E125" i="3"/>
  <c r="F125" i="3" s="1"/>
  <c r="E122" i="3"/>
  <c r="F122" i="3" s="1"/>
  <c r="G115" i="3" s="1"/>
  <c r="E118" i="3"/>
  <c r="F118" i="3" s="1"/>
  <c r="F115" i="3"/>
  <c r="E115" i="3"/>
  <c r="O109" i="3"/>
  <c r="P109" i="3" s="1"/>
  <c r="E109" i="3"/>
  <c r="F109" i="3" s="1"/>
  <c r="G102" i="3" s="1"/>
  <c r="O106" i="3"/>
  <c r="P106" i="3" s="1"/>
  <c r="Q99" i="3" s="1"/>
  <c r="E106" i="3"/>
  <c r="F106" i="3" s="1"/>
  <c r="G99" i="3" s="1"/>
  <c r="H99" i="3" s="1"/>
  <c r="I99" i="3" s="1"/>
  <c r="O102" i="3"/>
  <c r="P102" i="3" s="1"/>
  <c r="E102" i="3"/>
  <c r="F102" i="3" s="1"/>
  <c r="O99" i="3"/>
  <c r="P99" i="3" s="1"/>
  <c r="F99" i="3"/>
  <c r="E99" i="3"/>
  <c r="BJ93" i="3"/>
  <c r="BK93" i="3" s="1"/>
  <c r="E93" i="3"/>
  <c r="F93" i="3" s="1"/>
  <c r="BJ90" i="3"/>
  <c r="BK90" i="3" s="1"/>
  <c r="E90" i="3"/>
  <c r="F90" i="3" s="1"/>
  <c r="G83" i="3" s="1"/>
  <c r="BJ86" i="3"/>
  <c r="BK86" i="3" s="1"/>
  <c r="E86" i="3"/>
  <c r="F86" i="3" s="1"/>
  <c r="BJ83" i="3"/>
  <c r="BK83" i="3" s="1"/>
  <c r="F83" i="3"/>
  <c r="E83" i="3"/>
  <c r="BT77" i="3"/>
  <c r="BU77" i="3" s="1"/>
  <c r="BJ77" i="3"/>
  <c r="BK77" i="3" s="1"/>
  <c r="O77" i="3"/>
  <c r="P77" i="3" s="1"/>
  <c r="Q70" i="3" s="1"/>
  <c r="E77" i="3"/>
  <c r="F77" i="3" s="1"/>
  <c r="G70" i="3" s="1"/>
  <c r="BT74" i="3"/>
  <c r="BU74" i="3" s="1"/>
  <c r="BV67" i="3" s="1"/>
  <c r="BK74" i="3"/>
  <c r="BL67" i="3" s="1"/>
  <c r="BJ74" i="3"/>
  <c r="O74" i="3"/>
  <c r="P74" i="3" s="1"/>
  <c r="Q67" i="3" s="1"/>
  <c r="R67" i="3" s="1"/>
  <c r="S67" i="3" s="1"/>
  <c r="M165" i="3" s="1"/>
  <c r="E74" i="3"/>
  <c r="F74" i="3" s="1"/>
  <c r="G67" i="3" s="1"/>
  <c r="H67" i="3" s="1"/>
  <c r="I67" i="3" s="1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E67" i="3"/>
  <c r="E61" i="3"/>
  <c r="F61" i="3" s="1"/>
  <c r="E58" i="3"/>
  <c r="F58" i="3" s="1"/>
  <c r="G51" i="3" s="1"/>
  <c r="E54" i="3"/>
  <c r="F54" i="3" s="1"/>
  <c r="F51" i="3"/>
  <c r="E51" i="3"/>
  <c r="O45" i="3"/>
  <c r="P45" i="3" s="1"/>
  <c r="E45" i="3"/>
  <c r="F45" i="3" s="1"/>
  <c r="O42" i="3"/>
  <c r="P42" i="3" s="1"/>
  <c r="E42" i="3"/>
  <c r="F42" i="3" s="1"/>
  <c r="G35" i="3" s="1"/>
  <c r="O38" i="3"/>
  <c r="P38" i="3" s="1"/>
  <c r="E38" i="3"/>
  <c r="F38" i="3" s="1"/>
  <c r="O35" i="3"/>
  <c r="P35" i="3" s="1"/>
  <c r="F35" i="3"/>
  <c r="E35" i="3"/>
  <c r="E28" i="3"/>
  <c r="F28" i="3" s="1"/>
  <c r="E25" i="3"/>
  <c r="F25" i="3" s="1"/>
  <c r="G18" i="3" s="1"/>
  <c r="E21" i="3"/>
  <c r="F21" i="3" s="1"/>
  <c r="F18" i="3"/>
  <c r="E18" i="3"/>
  <c r="O12" i="3"/>
  <c r="P12" i="3" s="1"/>
  <c r="E12" i="3"/>
  <c r="F12" i="3" s="1"/>
  <c r="O9" i="3"/>
  <c r="P9" i="3" s="1"/>
  <c r="E9" i="3"/>
  <c r="F9" i="3" s="1"/>
  <c r="G2" i="3" s="1"/>
  <c r="O5" i="3"/>
  <c r="P5" i="3" s="1"/>
  <c r="E5" i="3"/>
  <c r="F5" i="3" s="1"/>
  <c r="O2" i="3"/>
  <c r="P2" i="3" s="1"/>
  <c r="F2" i="3"/>
  <c r="E2" i="3"/>
  <c r="N164" i="1"/>
  <c r="M166" i="1"/>
  <c r="M163" i="1"/>
  <c r="N163" i="1"/>
  <c r="N166" i="1"/>
  <c r="N169" i="1"/>
  <c r="N165" i="1"/>
  <c r="M164" i="1"/>
  <c r="N170" i="1"/>
  <c r="H102" i="5"/>
  <c r="H101" i="5"/>
  <c r="H104" i="5"/>
  <c r="H103" i="5"/>
  <c r="H106" i="5"/>
  <c r="H105" i="5"/>
  <c r="H108" i="5"/>
  <c r="H107" i="5"/>
  <c r="H110" i="5"/>
  <c r="H109" i="5"/>
  <c r="D110" i="5"/>
  <c r="D109" i="5"/>
  <c r="D108" i="5"/>
  <c r="D107" i="5"/>
  <c r="D106" i="5"/>
  <c r="D105" i="5"/>
  <c r="D104" i="5"/>
  <c r="D103" i="5"/>
  <c r="D102" i="5"/>
  <c r="D101" i="5"/>
  <c r="H82" i="5"/>
  <c r="H81" i="5"/>
  <c r="H84" i="5"/>
  <c r="H83" i="5"/>
  <c r="H86" i="5"/>
  <c r="H85" i="5"/>
  <c r="H88" i="5"/>
  <c r="H87" i="5"/>
  <c r="H90" i="5"/>
  <c r="H89" i="5"/>
  <c r="D90" i="5"/>
  <c r="D89" i="5"/>
  <c r="D88" i="5"/>
  <c r="D87" i="5"/>
  <c r="D86" i="5"/>
  <c r="D85" i="5"/>
  <c r="D84" i="5"/>
  <c r="D83" i="5"/>
  <c r="D82" i="5"/>
  <c r="D81" i="5"/>
  <c r="H62" i="5"/>
  <c r="H61" i="5"/>
  <c r="H64" i="5"/>
  <c r="H63" i="5"/>
  <c r="H66" i="5"/>
  <c r="H65" i="5"/>
  <c r="H68" i="5"/>
  <c r="H67" i="5"/>
  <c r="H70" i="5"/>
  <c r="H69" i="5"/>
  <c r="D70" i="5"/>
  <c r="D69" i="5"/>
  <c r="D68" i="5"/>
  <c r="D67" i="5"/>
  <c r="D66" i="5"/>
  <c r="D65" i="5"/>
  <c r="D64" i="5"/>
  <c r="D63" i="5"/>
  <c r="D62" i="5"/>
  <c r="D61" i="5"/>
  <c r="H50" i="5"/>
  <c r="H49" i="5"/>
  <c r="H48" i="5"/>
  <c r="H47" i="5"/>
  <c r="H46" i="5"/>
  <c r="H45" i="5"/>
  <c r="H44" i="5"/>
  <c r="H43" i="5"/>
  <c r="D49" i="5"/>
  <c r="D50" i="5"/>
  <c r="D48" i="5"/>
  <c r="D47" i="5"/>
  <c r="D46" i="5"/>
  <c r="D45" i="5"/>
  <c r="D44" i="5"/>
  <c r="D43" i="5"/>
  <c r="D31" i="5"/>
  <c r="H24" i="5"/>
  <c r="H23" i="5"/>
  <c r="H26" i="5"/>
  <c r="H25" i="5"/>
  <c r="H28" i="5"/>
  <c r="H27" i="5"/>
  <c r="H30" i="5"/>
  <c r="H29" i="5"/>
  <c r="H32" i="5"/>
  <c r="H31" i="5"/>
  <c r="D32" i="5"/>
  <c r="D30" i="5"/>
  <c r="D29" i="5"/>
  <c r="D28" i="5"/>
  <c r="D27" i="5"/>
  <c r="D26" i="5"/>
  <c r="D25" i="5"/>
  <c r="D24" i="5"/>
  <c r="D23" i="5"/>
  <c r="H6" i="5"/>
  <c r="H5" i="5"/>
  <c r="H8" i="5"/>
  <c r="H7" i="5"/>
  <c r="H10" i="5"/>
  <c r="H9" i="5"/>
  <c r="H12" i="5"/>
  <c r="H11" i="5"/>
  <c r="H14" i="5"/>
  <c r="H13" i="5"/>
  <c r="D14" i="5"/>
  <c r="D13" i="5"/>
  <c r="D12" i="5"/>
  <c r="D11" i="5"/>
  <c r="D10" i="5"/>
  <c r="D9" i="5"/>
  <c r="D8" i="5"/>
  <c r="D7" i="5"/>
  <c r="D5" i="5"/>
  <c r="D6" i="5"/>
  <c r="G51" i="6" l="1"/>
  <c r="BL70" i="6"/>
  <c r="BV70" i="6"/>
  <c r="R2" i="6"/>
  <c r="S2" i="6" s="1"/>
  <c r="M163" i="6" s="1"/>
  <c r="R35" i="6"/>
  <c r="S35" i="6" s="1"/>
  <c r="M164" i="6" s="1"/>
  <c r="H99" i="6"/>
  <c r="I99" i="6" s="1"/>
  <c r="N169" i="6" s="1"/>
  <c r="G5" i="6"/>
  <c r="H2" i="6" s="1"/>
  <c r="I2" i="6" s="1"/>
  <c r="G38" i="6"/>
  <c r="H35" i="6" s="1"/>
  <c r="I35" i="6" s="1"/>
  <c r="N165" i="6" s="1"/>
  <c r="Q99" i="6"/>
  <c r="R99" i="6" s="1"/>
  <c r="S99" i="6" s="1"/>
  <c r="G148" i="6"/>
  <c r="G18" i="6"/>
  <c r="BM83" i="6"/>
  <c r="BN83" i="6" s="1"/>
  <c r="G21" i="6"/>
  <c r="G54" i="6"/>
  <c r="BL67" i="6"/>
  <c r="BM67" i="6" s="1"/>
  <c r="BN67" i="6" s="1"/>
  <c r="G86" i="6"/>
  <c r="H83" i="6" s="1"/>
  <c r="I83" i="6" s="1"/>
  <c r="G115" i="6"/>
  <c r="BV67" i="6"/>
  <c r="BW67" i="6" s="1"/>
  <c r="BX67" i="6" s="1"/>
  <c r="G118" i="6"/>
  <c r="G70" i="6"/>
  <c r="H67" i="6" s="1"/>
  <c r="I67" i="6" s="1"/>
  <c r="N167" i="6" s="1"/>
  <c r="H132" i="6"/>
  <c r="I132" i="6" s="1"/>
  <c r="G151" i="6"/>
  <c r="G21" i="8"/>
  <c r="H18" i="8" s="1"/>
  <c r="I18" i="8" s="1"/>
  <c r="G54" i="8"/>
  <c r="H51" i="8" s="1"/>
  <c r="I51" i="8" s="1"/>
  <c r="H83" i="8"/>
  <c r="I83" i="8" s="1"/>
  <c r="N168" i="8" s="1"/>
  <c r="Q102" i="8"/>
  <c r="R99" i="8" s="1"/>
  <c r="S99" i="8" s="1"/>
  <c r="M166" i="8" s="1"/>
  <c r="Q131" i="8"/>
  <c r="R131" i="8" s="1"/>
  <c r="S131" i="8" s="1"/>
  <c r="BL83" i="8"/>
  <c r="BM83" i="8" s="1"/>
  <c r="BN83" i="8" s="1"/>
  <c r="G134" i="8"/>
  <c r="H131" i="8" s="1"/>
  <c r="I131" i="8" s="1"/>
  <c r="N171" i="8" s="1"/>
  <c r="G86" i="8"/>
  <c r="Q134" i="8"/>
  <c r="Q2" i="8"/>
  <c r="BL86" i="8"/>
  <c r="G5" i="8"/>
  <c r="H2" i="8" s="1"/>
  <c r="I2" i="8" s="1"/>
  <c r="H35" i="8"/>
  <c r="I35" i="8" s="1"/>
  <c r="H115" i="8"/>
  <c r="I115" i="8" s="1"/>
  <c r="N170" i="8" s="1"/>
  <c r="Q5" i="8"/>
  <c r="Q35" i="8"/>
  <c r="R35" i="8" s="1"/>
  <c r="S35" i="8" s="1"/>
  <c r="M164" i="8" s="1"/>
  <c r="BL70" i="8"/>
  <c r="BM67" i="8" s="1"/>
  <c r="BN67" i="8" s="1"/>
  <c r="G118" i="8"/>
  <c r="G38" i="8"/>
  <c r="BV70" i="8"/>
  <c r="BW67" i="8" s="1"/>
  <c r="BX67" i="8" s="1"/>
  <c r="Q38" i="8"/>
  <c r="G150" i="8"/>
  <c r="H147" i="8" s="1"/>
  <c r="I147" i="8" s="1"/>
  <c r="N172" i="8" s="1"/>
  <c r="G21" i="3"/>
  <c r="H18" i="3" s="1"/>
  <c r="I18" i="3" s="1"/>
  <c r="G54" i="3"/>
  <c r="H51" i="3" s="1"/>
  <c r="I51" i="3" s="1"/>
  <c r="H83" i="3"/>
  <c r="I83" i="3" s="1"/>
  <c r="Q102" i="3"/>
  <c r="R99" i="3" s="1"/>
  <c r="S99" i="3" s="1"/>
  <c r="Q132" i="3"/>
  <c r="R132" i="3" s="1"/>
  <c r="S132" i="3" s="1"/>
  <c r="M167" i="3" s="1"/>
  <c r="BL83" i="3"/>
  <c r="BM83" i="3" s="1"/>
  <c r="BN83" i="3" s="1"/>
  <c r="G135" i="3"/>
  <c r="H132" i="3" s="1"/>
  <c r="I132" i="3" s="1"/>
  <c r="G86" i="3"/>
  <c r="Q135" i="3"/>
  <c r="Q2" i="3"/>
  <c r="BL86" i="3"/>
  <c r="G5" i="3"/>
  <c r="H2" i="3" s="1"/>
  <c r="I2" i="3" s="1"/>
  <c r="H35" i="3"/>
  <c r="I35" i="3" s="1"/>
  <c r="H115" i="3"/>
  <c r="I115" i="3" s="1"/>
  <c r="Q5" i="3"/>
  <c r="Q35" i="3"/>
  <c r="R35" i="3" s="1"/>
  <c r="S35" i="3" s="1"/>
  <c r="BL70" i="3"/>
  <c r="BM67" i="3" s="1"/>
  <c r="BN67" i="3" s="1"/>
  <c r="G118" i="3"/>
  <c r="G38" i="3"/>
  <c r="BV70" i="3"/>
  <c r="BW67" i="3" s="1"/>
  <c r="BX67" i="3" s="1"/>
  <c r="Q38" i="3"/>
  <c r="G151" i="3"/>
  <c r="H148" i="3" s="1"/>
  <c r="I148" i="3" s="1"/>
  <c r="H115" i="6" l="1"/>
  <c r="I115" i="6" s="1"/>
  <c r="N170" i="6" s="1"/>
  <c r="M179" i="6"/>
  <c r="L184" i="6" s="1"/>
  <c r="M180" i="6"/>
  <c r="L185" i="6" s="1"/>
  <c r="H18" i="6"/>
  <c r="I18" i="6" s="1"/>
  <c r="N179" i="6" s="1"/>
  <c r="M184" i="6" s="1"/>
  <c r="H51" i="6"/>
  <c r="I51" i="6" s="1"/>
  <c r="N166" i="6" s="1"/>
  <c r="H148" i="6"/>
  <c r="I148" i="6" s="1"/>
  <c r="N175" i="8"/>
  <c r="M180" i="8" s="1"/>
  <c r="N174" i="8"/>
  <c r="M179" i="8" s="1"/>
  <c r="R2" i="8"/>
  <c r="S2" i="8" s="1"/>
  <c r="M163" i="8" s="1"/>
  <c r="N179" i="3"/>
  <c r="M184" i="3" s="1"/>
  <c r="N180" i="3"/>
  <c r="M185" i="3" s="1"/>
  <c r="R2" i="3"/>
  <c r="S2" i="3" s="1"/>
  <c r="M185" i="6" l="1"/>
  <c r="N181" i="6"/>
  <c r="O181" i="6" s="1"/>
  <c r="O176" i="8"/>
  <c r="M174" i="8"/>
  <c r="L179" i="8" s="1"/>
  <c r="M175" i="8"/>
  <c r="L180" i="8" s="1"/>
  <c r="N181" i="3"/>
  <c r="O181" i="3" s="1"/>
  <c r="M179" i="3"/>
  <c r="L184" i="3" s="1"/>
  <c r="M180" i="3"/>
  <c r="L185" i="3" s="1"/>
  <c r="E157" i="7" l="1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F25" i="4" s="1"/>
  <c r="E21" i="4"/>
  <c r="F21" i="4" s="1"/>
  <c r="E18" i="4"/>
  <c r="F18" i="4" s="1"/>
  <c r="E12" i="4"/>
  <c r="F12" i="4" s="1"/>
  <c r="E9" i="4"/>
  <c r="F9" i="4" s="1"/>
  <c r="E5" i="4"/>
  <c r="F5" i="4" s="1"/>
  <c r="E2" i="4"/>
  <c r="F2" i="4" s="1"/>
  <c r="E158" i="4"/>
  <c r="F158" i="4" s="1"/>
  <c r="E155" i="4"/>
  <c r="F155" i="4" s="1"/>
  <c r="E151" i="4"/>
  <c r="F151" i="4" s="1"/>
  <c r="E148" i="4"/>
  <c r="F148" i="4" s="1"/>
  <c r="O142" i="4"/>
  <c r="P142" i="4" s="1"/>
  <c r="E142" i="4"/>
  <c r="F142" i="4" s="1"/>
  <c r="O139" i="4"/>
  <c r="P139" i="4" s="1"/>
  <c r="E139" i="4"/>
  <c r="F139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O12" i="4"/>
  <c r="P12" i="4" s="1"/>
  <c r="O9" i="4"/>
  <c r="P9" i="4" s="1"/>
  <c r="O5" i="4"/>
  <c r="P5" i="4" s="1"/>
  <c r="O2" i="4"/>
  <c r="P2" i="4" s="1"/>
  <c r="P45" i="5"/>
  <c r="P44" i="5"/>
  <c r="O45" i="5"/>
  <c r="O44" i="5"/>
  <c r="Q70" i="4" l="1"/>
  <c r="G132" i="4"/>
  <c r="G135" i="4"/>
  <c r="H132" i="4" s="1"/>
  <c r="I132" i="4" s="1"/>
  <c r="N171" i="4" s="1"/>
  <c r="G148" i="4"/>
  <c r="G21" i="4"/>
  <c r="Q134" i="7"/>
  <c r="BL86" i="4"/>
  <c r="G35" i="4"/>
  <c r="BV70" i="4"/>
  <c r="BW67" i="4" s="1"/>
  <c r="BX67" i="4" s="1"/>
  <c r="BM83" i="4"/>
  <c r="BN83" i="4" s="1"/>
  <c r="G134" i="7"/>
  <c r="Q131" i="7"/>
  <c r="G150" i="7"/>
  <c r="G131" i="7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G151" i="4"/>
  <c r="H148" i="4" s="1"/>
  <c r="I148" i="4" s="1"/>
  <c r="N172" i="4" s="1"/>
  <c r="Q102" i="4"/>
  <c r="G115" i="4"/>
  <c r="Q99" i="4"/>
  <c r="G70" i="4"/>
  <c r="G86" i="4"/>
  <c r="G51" i="4"/>
  <c r="Q35" i="4"/>
  <c r="G54" i="4"/>
  <c r="G38" i="4"/>
  <c r="Q5" i="4"/>
  <c r="G2" i="4"/>
  <c r="G18" i="4"/>
  <c r="G67" i="4"/>
  <c r="G118" i="4"/>
  <c r="G102" i="4"/>
  <c r="BL70" i="4"/>
  <c r="G99" i="4"/>
  <c r="Q2" i="4"/>
  <c r="Q38" i="4"/>
  <c r="Q67" i="4"/>
  <c r="Q135" i="4"/>
  <c r="G5" i="4"/>
  <c r="BL67" i="4"/>
  <c r="BM67" i="4" s="1"/>
  <c r="BN67" i="4" s="1"/>
  <c r="G83" i="4"/>
  <c r="H83" i="4" s="1"/>
  <c r="I83" i="4" s="1"/>
  <c r="H131" i="7" l="1"/>
  <c r="I131" i="7" s="1"/>
  <c r="N171" i="7" s="1"/>
  <c r="R67" i="4"/>
  <c r="S67" i="4" s="1"/>
  <c r="M165" i="4" s="1"/>
  <c r="H2" i="4"/>
  <c r="I2" i="4" s="1"/>
  <c r="N163" i="4" s="1"/>
  <c r="R131" i="7"/>
  <c r="S131" i="7" s="1"/>
  <c r="M167" i="7" s="1"/>
  <c r="H115" i="4"/>
  <c r="I115" i="4" s="1"/>
  <c r="R99" i="4"/>
  <c r="S99" i="4" s="1"/>
  <c r="H51" i="4"/>
  <c r="I51" i="4" s="1"/>
  <c r="R35" i="4"/>
  <c r="S35" i="4" s="1"/>
  <c r="M164" i="4" s="1"/>
  <c r="R2" i="4"/>
  <c r="S2" i="4" s="1"/>
  <c r="M163" i="4" s="1"/>
  <c r="H18" i="4"/>
  <c r="I18" i="4" s="1"/>
  <c r="N164" i="4" s="1"/>
  <c r="H67" i="4"/>
  <c r="I67" i="4" s="1"/>
  <c r="H35" i="4"/>
  <c r="I35" i="4" s="1"/>
  <c r="H147" i="7"/>
  <c r="I147" i="7" s="1"/>
  <c r="N172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7" i="7" s="1"/>
  <c r="H51" i="7"/>
  <c r="I51" i="7" s="1"/>
  <c r="N166" i="7" s="1"/>
  <c r="H35" i="7"/>
  <c r="I35" i="7" s="1"/>
  <c r="N165" i="7" s="1"/>
  <c r="H99" i="7"/>
  <c r="I99" i="7" s="1"/>
  <c r="N169" i="7" s="1"/>
  <c r="BM67" i="7"/>
  <c r="BN67" i="7" s="1"/>
  <c r="H83" i="7"/>
  <c r="I83" i="7" s="1"/>
  <c r="N168" i="7" s="1"/>
  <c r="BW67" i="7"/>
  <c r="BX67" i="7" s="1"/>
  <c r="H115" i="7"/>
  <c r="I115" i="7" s="1"/>
  <c r="N170" i="7" s="1"/>
  <c r="R2" i="7"/>
  <c r="S2" i="7" s="1"/>
  <c r="M163" i="7" s="1"/>
  <c r="H2" i="7"/>
  <c r="I2" i="7" s="1"/>
  <c r="N163" i="7" s="1"/>
  <c r="H18" i="7"/>
  <c r="I18" i="7" s="1"/>
  <c r="N164" i="7" s="1"/>
  <c r="H99" i="4"/>
  <c r="I99" i="4" s="1"/>
  <c r="M179" i="4" l="1"/>
  <c r="L184" i="4" s="1"/>
  <c r="M180" i="4"/>
  <c r="L185" i="4" s="1"/>
  <c r="N181" i="4"/>
  <c r="O181" i="4" s="1"/>
  <c r="N179" i="4"/>
  <c r="M184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O77" i="1"/>
  <c r="O74" i="1"/>
  <c r="O70" i="1"/>
  <c r="O67" i="1"/>
  <c r="E93" i="1"/>
  <c r="E90" i="1"/>
  <c r="E86" i="1"/>
  <c r="E83" i="1"/>
  <c r="E77" i="1"/>
  <c r="E74" i="1"/>
  <c r="E70" i="1"/>
  <c r="E67" i="1"/>
  <c r="F67" i="1" s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E109" i="1"/>
  <c r="F109" i="1" s="1"/>
  <c r="O106" i="1"/>
  <c r="P106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 s="1"/>
  <c r="E135" i="1"/>
  <c r="F135" i="1" s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 s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102" i="1" l="1"/>
  <c r="Q99" i="1"/>
  <c r="Q102" i="1"/>
  <c r="G21" i="1"/>
  <c r="G70" i="1"/>
  <c r="G132" i="1"/>
  <c r="G99" i="1"/>
  <c r="H99" i="1" s="1"/>
  <c r="I99" i="1" s="1"/>
  <c r="R99" i="1"/>
  <c r="S99" i="1" s="1"/>
  <c r="Q67" i="1"/>
  <c r="G67" i="1"/>
  <c r="H67" i="1" s="1"/>
  <c r="Q70" i="1"/>
  <c r="G115" i="1"/>
  <c r="G118" i="1"/>
  <c r="G18" i="1"/>
  <c r="H18" i="1" s="1"/>
  <c r="I18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H51" i="1"/>
  <c r="I51" i="1" s="1"/>
  <c r="BM67" i="1"/>
  <c r="BN67" i="1" s="1"/>
  <c r="H148" i="1"/>
  <c r="I148" i="1" s="1"/>
  <c r="N172" i="1" s="1"/>
  <c r="BW67" i="1"/>
  <c r="BX67" i="1" s="1"/>
  <c r="R2" i="1"/>
  <c r="S2" i="1" s="1"/>
  <c r="H2" i="1"/>
  <c r="H83" i="1"/>
  <c r="I83" i="1" s="1"/>
  <c r="N168" i="1" s="1"/>
  <c r="R35" i="1"/>
  <c r="S35" i="1" s="1"/>
  <c r="BM83" i="1"/>
  <c r="BN83" i="1" s="1"/>
  <c r="M180" i="1" l="1"/>
  <c r="L185" i="1" s="1"/>
  <c r="I2" i="1"/>
  <c r="M179" i="1"/>
  <c r="L184" i="1" s="1"/>
  <c r="N180" i="1" l="1"/>
  <c r="M185" i="1" s="1"/>
  <c r="N181" i="1"/>
  <c r="O181" i="1" s="1"/>
  <c r="N179" i="1"/>
  <c r="M184" i="1" s="1"/>
</calcChain>
</file>

<file path=xl/sharedStrings.xml><?xml version="1.0" encoding="utf-8"?>
<sst xmlns="http://schemas.openxmlformats.org/spreadsheetml/2006/main" count="4495" uniqueCount="125">
  <si>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</si>
  <si>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</si>
  <si>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</si>
  <si>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</si>
  <si>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</si>
  <si>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</si>
  <si>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</si>
  <si>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</si>
  <si>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</si>
  <si>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</si>
  <si>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</si>
  <si>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</si>
  <si>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</si>
  <si>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</si>
  <si>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</si>
  <si>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</si>
  <si>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</si>
  <si>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</si>
  <si>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</si>
  <si>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</si>
  <si>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</si>
  <si>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</si>
  <si>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</si>
  <si>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</si>
  <si>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</si>
  <si>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</si>
  <si>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</si>
  <si>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</si>
  <si>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</si>
  <si>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</si>
  <si>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</si>
  <si>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</si>
  <si>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</si>
  <si>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</si>
  <si>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</si>
  <si>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</si>
  <si>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</si>
  <si>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</si>
  <si>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</si>
  <si>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</si>
  <si>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</si>
  <si>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</si>
  <si>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</si>
  <si>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</si>
  <si>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</si>
  <si>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</si>
  <si>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</si>
  <si>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>Campione</t>
  </si>
  <si>
    <t>Primer</t>
  </si>
  <si>
    <t>Ct</t>
  </si>
  <si>
    <t>Media</t>
  </si>
  <si>
    <t xml:space="preserve">TB CT5 SP4  </t>
  </si>
  <si>
    <t xml:space="preserve">TB CT5 SP4 </t>
  </si>
  <si>
    <t xml:space="preserve">TB CT5 SP5  </t>
  </si>
  <si>
    <t>TRATTATO +1</t>
  </si>
  <si>
    <t>CONTROLLO 5 GIORNI</t>
  </si>
  <si>
    <t>TRATTATO +2</t>
  </si>
  <si>
    <t>CONTROLLO 10 GIORNI</t>
  </si>
  <si>
    <t>TRATTATO +3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</si>
  <si>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</si>
  <si>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</si>
  <si>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</si>
  <si>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</si>
  <si>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</si>
  <si>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</si>
  <si>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</si>
  <si>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</si>
  <si>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</si>
  <si>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</si>
  <si>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</si>
  <si>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</si>
  <si>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</si>
  <si>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</si>
  <si>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</si>
  <si>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</si>
  <si>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CONTROLLO 15 GIORNI</t>
  </si>
  <si>
    <t>Spleen</t>
  </si>
  <si>
    <t>0 °C</t>
  </si>
  <si>
    <t>0°C</t>
  </si>
  <si>
    <t>1 °C</t>
  </si>
  <si>
    <t>2°C</t>
  </si>
  <si>
    <t>3°C</t>
  </si>
  <si>
    <t>GPX3</t>
  </si>
  <si>
    <t>GPX4</t>
  </si>
  <si>
    <t>PRDX3</t>
  </si>
  <si>
    <t>PRDX5</t>
  </si>
  <si>
    <t>CT10</t>
  </si>
  <si>
    <t>C15 Li1</t>
  </si>
  <si>
    <t>beta act</t>
  </si>
  <si>
    <t>C15 Li2</t>
  </si>
  <si>
    <t>C15 Li3</t>
  </si>
  <si>
    <t>C15 Li4</t>
  </si>
  <si>
    <t>C15 Li5</t>
  </si>
  <si>
    <t>T+3 Li1</t>
  </si>
  <si>
    <t>T+3 Li2</t>
  </si>
  <si>
    <t>T+3 Li3</t>
  </si>
  <si>
    <t>T+3 Li4</t>
  </si>
  <si>
    <t>T+3 Li5</t>
  </si>
  <si>
    <t>C5 Li1</t>
  </si>
  <si>
    <t>C5 Li2</t>
  </si>
  <si>
    <t>C5 Li3</t>
  </si>
  <si>
    <t>C5 Li4</t>
  </si>
  <si>
    <t>C5 Li5</t>
  </si>
  <si>
    <t>T+1 Li1</t>
  </si>
  <si>
    <t>T+1 Li2</t>
  </si>
  <si>
    <t>T+1 Li3</t>
  </si>
  <si>
    <t>T+1 Li4</t>
  </si>
  <si>
    <t>T+1 Li5</t>
  </si>
  <si>
    <t>prdx3</t>
  </si>
  <si>
    <t>GAPDH per sod2 e PRDX3</t>
  </si>
  <si>
    <t>C10 Li1</t>
  </si>
  <si>
    <t>C10 Li2</t>
  </si>
  <si>
    <t>C10 Li3</t>
  </si>
  <si>
    <t>C10 Li4</t>
  </si>
  <si>
    <t>C10 Li5</t>
  </si>
  <si>
    <t>T+2 Li1</t>
  </si>
  <si>
    <t>T+2 Li3</t>
  </si>
  <si>
    <t>T+2 Li4</t>
  </si>
  <si>
    <t>T+2 Li5</t>
  </si>
  <si>
    <t>Actin</t>
  </si>
  <si>
    <t>LI1 CT5</t>
  </si>
  <si>
    <t xml:space="preserve">TB CT5 LI1  </t>
  </si>
  <si>
    <t>5-Day (1°C)</t>
  </si>
  <si>
    <t>10-Day (2°C)</t>
  </si>
  <si>
    <t>15-Day (3°C)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</si>
</sst>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EB0FF"/>
        <bgColor indexed="64"/>
      </patternFill>
    </fill>
  </fills>
  <borders count="18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0" xfId="0" applyFont="1"/>
    <xf numFmtId="0" fontId="0" fillId="15" borderId="0" xfId="0" applyFill="1"/>
    <xf numFmtId="164" fontId="0" fillId="16" borderId="13" xfId="0" applyNumberFormat="1" applyFill="1" applyBorder="1" applyAlignment="1">
      <alignment horizontal="center" vertical="center"/>
    </xf>
    <xf numFmtId="49" fontId="0" fillId="0" borderId="16" xfId="0" applyNumberFormat="1" applyBorder="1" applyAlignment="1">
      <alignment vertical="top"/>
    </xf>
    <xf numFmtId="49" fontId="0" fillId="0" borderId="17" xfId="0" applyNumberFormat="1" applyBorder="1" applyAlignment="1">
      <alignment vertical="top"/>
    </xf>
    <xf numFmtId="0" fontId="0" fillId="0" borderId="17" xfId="0" applyBorder="1" applyAlignment="1">
      <alignment vertical="top"/>
    </xf>
    <xf numFmtId="0" fontId="0" fillId="12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12" borderId="0" xfId="0" applyFont="1" applyFill="1" applyAlignment="1">
      <alignment horizontal="center"/>
    </xf>
  </cellXfs>
  <cellStyles count="1">
    <cellStyle name="Normale" xfId="0" builtinId="0"/>
  </cellStyles>
  <dxfs count="274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C5-T+1'!$L$185:$M$185</c:f>
                <c:numCache>
                  <c:formatCode>General</c:formatCode>
                  <c:ptCount val="2"/>
                  <c:pt idx="0">
                    <c:v>0.77260535674953223</c:v>
                  </c:pt>
                  <c:pt idx="1">
                    <c:v>12.752756713990559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C5-T+1'!$L$184:$M$184</c:f>
              <c:numCache>
                <c:formatCode>General</c:formatCode>
                <c:ptCount val="2"/>
                <c:pt idx="0">
                  <c:v>1.3100433121590949</c:v>
                </c:pt>
                <c:pt idx="1">
                  <c:v>8.7385976356362498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9-8F4C-9EB0-00AABB30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351392"/>
        <c:axId val="1336999312"/>
      </c:barChart>
      <c:catAx>
        <c:axId val="5773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6999312"/>
        <c:crosses val="autoZero"/>
        <c:auto val="1"/>
        <c:lblAlgn val="ctr"/>
        <c:lblOffset val="100"/>
        <c:noMultiLvlLbl val="0"/>
      </c:catAx>
      <c:valAx>
        <c:axId val="133699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35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PRDX3- LIVER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DEFINITIVA'!$D$5,'ANALISI DEFINITIVA'!$D$14,'ANALISI DEFINITIVA'!$D$23)</c:f>
                <c:numCache>
                  <c:formatCode>General</c:formatCode>
                  <c:ptCount val="3"/>
                  <c:pt idx="0">
                    <c:v>0.51455404110300884</c:v>
                  </c:pt>
                  <c:pt idx="1">
                    <c:v>0.34345496044709389</c:v>
                  </c:pt>
                  <c:pt idx="2">
                    <c:v>0.33647660426097525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'ANALISI DEFINITIVA'!$G$9:$G$11</c:f>
              <c:strCache>
                <c:ptCount val="3"/>
                <c:pt idx="0">
                  <c:v>5-Day (1°C)</c:v>
                </c:pt>
                <c:pt idx="1">
                  <c:v>10-Day (2°C)</c:v>
                </c:pt>
                <c:pt idx="2">
                  <c:v>15-Day (3°C)</c:v>
                </c:pt>
              </c:strCache>
            </c:strRef>
          </c:cat>
          <c:val>
            <c:numRef>
              <c:f>('ANALISI DEFINITIVA'!$B$5,'ANALISI DEFINITIVA'!$B$14,'ANALISI DEFINITIVA'!$B$23)</c:f>
              <c:numCache>
                <c:formatCode>General</c:formatCode>
                <c:ptCount val="3"/>
                <c:pt idx="0">
                  <c:v>1.2183619449102325</c:v>
                </c:pt>
                <c:pt idx="1">
                  <c:v>0.91233370341060915</c:v>
                </c:pt>
                <c:pt idx="2">
                  <c:v>1.2096309907068004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8-D846-94EB-F1D05B18CAF6}"/>
            </c:ext>
          </c:extLst>
        </c:ser>
        <c:ser>
          <c:idx val="1"/>
          <c:order val="1"/>
          <c:tx>
            <c:v>Treatment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DEFINITIVA'!$E$5,'ANALISI DEFINITIVA'!$E$14,'ANALISI DEFINITIVA'!$E$23)</c:f>
                <c:numCache>
                  <c:formatCode>General</c:formatCode>
                  <c:ptCount val="3"/>
                  <c:pt idx="0">
                    <c:v>1.4793073651055966</c:v>
                  </c:pt>
                  <c:pt idx="1">
                    <c:v>0.18384072409641364</c:v>
                  </c:pt>
                  <c:pt idx="2">
                    <c:v>1.0015903497259233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'ANALISI DEFINITIVA'!$G$9:$G$11</c:f>
              <c:strCache>
                <c:ptCount val="3"/>
                <c:pt idx="0">
                  <c:v>5-Day (1°C)</c:v>
                </c:pt>
                <c:pt idx="1">
                  <c:v>10-Day (2°C)</c:v>
                </c:pt>
                <c:pt idx="2">
                  <c:v>15-Day (3°C)</c:v>
                </c:pt>
              </c:strCache>
            </c:strRef>
          </c:cat>
          <c:val>
            <c:numRef>
              <c:f>('ANALISI DEFINITIVA'!$C$5,'ANALISI DEFINITIVA'!$C$14,'ANALISI DEFINITIVA'!$C$23)</c:f>
              <c:numCache>
                <c:formatCode>General</c:formatCode>
                <c:ptCount val="3"/>
                <c:pt idx="0">
                  <c:v>3.4042221994175912</c:v>
                </c:pt>
                <c:pt idx="1">
                  <c:v>0.41411227238188109</c:v>
                </c:pt>
                <c:pt idx="2">
                  <c:v>2.259108610153596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8-D846-94EB-F1D05B18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031456"/>
        <c:axId val="1134280080"/>
      </c:barChart>
      <c:catAx>
        <c:axId val="9200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280080"/>
        <c:crosses val="autoZero"/>
        <c:auto val="1"/>
        <c:lblAlgn val="ctr"/>
        <c:lblOffset val="100"/>
        <c:noMultiLvlLbl val="0"/>
      </c:catAx>
      <c:valAx>
        <c:axId val="113428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2003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C5-T+1'!$L$185:$M$185</c:f>
                <c:numCache>
                  <c:formatCode>General</c:formatCode>
                  <c:ptCount val="2"/>
                  <c:pt idx="0">
                    <c:v>0.77260535674953223</c:v>
                  </c:pt>
                  <c:pt idx="1">
                    <c:v>12.752756713990559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C5-T+1'!$L$184:$M$184</c:f>
              <c:numCache>
                <c:formatCode>General</c:formatCode>
                <c:ptCount val="2"/>
                <c:pt idx="0">
                  <c:v>1.3100433121590949</c:v>
                </c:pt>
                <c:pt idx="1">
                  <c:v>8.7385976356362498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0-4AA2-BCDA-54BBBB3A0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351392"/>
        <c:axId val="1336999312"/>
      </c:barChart>
      <c:catAx>
        <c:axId val="5773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6999312"/>
        <c:crosses val="autoZero"/>
        <c:auto val="1"/>
        <c:lblAlgn val="ctr"/>
        <c:lblOffset val="100"/>
        <c:noMultiLvlLbl val="0"/>
      </c:catAx>
      <c:valAx>
        <c:axId val="133699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35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C10-T+2'!$L$185:$M$185</c:f>
                <c:numCache>
                  <c:formatCode>General</c:formatCode>
                  <c:ptCount val="2"/>
                  <c:pt idx="0">
                    <c:v>0.33031644735340215</c:v>
                  </c:pt>
                  <c:pt idx="1">
                    <c:v>0.34109340563094354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'LIVER C10-T+2'!$L$184:$M$184</c:f>
              <c:numCache>
                <c:formatCode>General</c:formatCode>
                <c:ptCount val="2"/>
                <c:pt idx="0">
                  <c:v>0.8250581596497284</c:v>
                </c:pt>
                <c:pt idx="1">
                  <c:v>0.4653757646690444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9-7447-ACD2-AD9564FB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C10-T+2'!$L$185:$M$185</c:f>
                <c:numCache>
                  <c:formatCode>General</c:formatCode>
                  <c:ptCount val="2"/>
                  <c:pt idx="0">
                    <c:v>0.33031644735340215</c:v>
                  </c:pt>
                  <c:pt idx="1">
                    <c:v>0.34109340563094354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'LIVER C10-T+2'!$L$184:$M$184</c:f>
              <c:numCache>
                <c:formatCode>General</c:formatCode>
                <c:ptCount val="2"/>
                <c:pt idx="0">
                  <c:v>0.8250581596497284</c:v>
                </c:pt>
                <c:pt idx="1">
                  <c:v>0.4653757646690444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9-E342-9626-0BBBFD15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C10-T+2'!$L$185:$M$185</c:f>
                <c:numCache>
                  <c:formatCode>General</c:formatCode>
                  <c:ptCount val="2"/>
                  <c:pt idx="0">
                    <c:v>0.33031644735340215</c:v>
                  </c:pt>
                  <c:pt idx="1">
                    <c:v>0.34109340563094354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'LIVER C10-T+2'!$L$184:$M$184</c:f>
              <c:numCache>
                <c:formatCode>General</c:formatCode>
                <c:ptCount val="2"/>
                <c:pt idx="0">
                  <c:v>0.8250581596497284</c:v>
                </c:pt>
                <c:pt idx="1">
                  <c:v>0.4653757646690444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5-844E-8ABE-DDC35BF58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C10-T+2'!$L$185:$M$185</c:f>
                <c:numCache>
                  <c:formatCode>General</c:formatCode>
                  <c:ptCount val="2"/>
                  <c:pt idx="0">
                    <c:v>0.33031644735340215</c:v>
                  </c:pt>
                  <c:pt idx="1">
                    <c:v>0.34109340563094354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'LIVER C10-T+2'!$L$184:$M$184</c:f>
              <c:numCache>
                <c:formatCode>General</c:formatCode>
                <c:ptCount val="2"/>
                <c:pt idx="0">
                  <c:v>0.8250581596497284</c:v>
                </c:pt>
                <c:pt idx="1">
                  <c:v>0.4653757646690444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E-4111-84AC-4F07779A3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C10-T+2'!$L$185:$M$185</c:f>
                <c:numCache>
                  <c:formatCode>General</c:formatCode>
                  <c:ptCount val="2"/>
                  <c:pt idx="0">
                    <c:v>0.33031644735340215</c:v>
                  </c:pt>
                  <c:pt idx="1">
                    <c:v>0.34109340563094354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'LIVER C10-T+2'!$L$184:$M$184</c:f>
              <c:numCache>
                <c:formatCode>General</c:formatCode>
                <c:ptCount val="2"/>
                <c:pt idx="0">
                  <c:v>0.8250581596497284</c:v>
                </c:pt>
                <c:pt idx="1">
                  <c:v>0.4653757646690444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9-4433-ADE3-76DA2C0B8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C15 - T+3'!$L$180:$M$180</c:f>
                <c:numCache>
                  <c:formatCode>General</c:formatCode>
                  <c:ptCount val="2"/>
                  <c:pt idx="0">
                    <c:v>0.63066301909616262</c:v>
                  </c:pt>
                  <c:pt idx="1">
                    <c:v>3.6572111565307766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C15 - T+3'!$L$179:$M$179</c:f>
              <c:numCache>
                <c:formatCode>General</c:formatCode>
                <c:ptCount val="2"/>
                <c:pt idx="0">
                  <c:v>1.3913975414309867</c:v>
                </c:pt>
                <c:pt idx="1">
                  <c:v>3.3214366823636601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C15 - T+3'!$L$180:$M$180</c:f>
                <c:numCache>
                  <c:formatCode>General</c:formatCode>
                  <c:ptCount val="2"/>
                  <c:pt idx="0">
                    <c:v>0.63066301909616262</c:v>
                  </c:pt>
                  <c:pt idx="1">
                    <c:v>3.6572111565307766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C15 - T+3'!$L$179:$M$179</c:f>
              <c:numCache>
                <c:formatCode>General</c:formatCode>
                <c:ptCount val="2"/>
                <c:pt idx="0">
                  <c:v>1.3913975414309867</c:v>
                </c:pt>
                <c:pt idx="1">
                  <c:v>3.3214366823636601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5-4137-9D74-55879E55B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187</xdr:row>
      <xdr:rowOff>19050</xdr:rowOff>
    </xdr:from>
    <xdr:to>
      <xdr:col>15</xdr:col>
      <xdr:colOff>463550</xdr:colOff>
      <xdr:row>200</xdr:row>
      <xdr:rowOff>120650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E647ABF-5658-187C-E432-111336962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187</xdr:row>
      <xdr:rowOff>19050</xdr:rowOff>
    </xdr:from>
    <xdr:to>
      <xdr:col>15</xdr:col>
      <xdr:colOff>463550</xdr:colOff>
      <xdr:row>200</xdr:row>
      <xdr:rowOff>120650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FED8CA7-A30A-4A70-A359-3230BC4EA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010CAE6-5C7F-E9F2-83B6-C1E43A044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59F38C-B1D3-3046-9004-3B4EAC6F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40E83C-37A7-7640-8749-1C48825E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4" name="Grafico 1">
          <a:extLst>
            <a:ext uri="{FF2B5EF4-FFF2-40B4-BE49-F238E27FC236}">
              <a16:creationId xmlns:a16="http://schemas.microsoft.com/office/drawing/2014/main" id="{59C1C378-5602-440E-9363-9B4EB7FF7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5" name="Grafico 1">
          <a:extLst>
            <a:ext uri="{FF2B5EF4-FFF2-40B4-BE49-F238E27FC236}">
              <a16:creationId xmlns:a16="http://schemas.microsoft.com/office/drawing/2014/main" id="{3C047259-1FB3-4605-AD79-49836DC04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365715</xdr:colOff>
      <xdr:row>181</xdr:row>
      <xdr:rowOff>112666</xdr:rowOff>
    </xdr:from>
    <xdr:to>
      <xdr:col>15</xdr:col>
      <xdr:colOff>142195</xdr:colOff>
      <xdr:row>195</xdr:row>
      <xdr:rowOff>14358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1A2747C-6934-4ED7-9FA6-3114F0823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175684</xdr:colOff>
      <xdr:row>2</xdr:row>
      <xdr:rowOff>116416</xdr:rowOff>
    </xdr:from>
    <xdr:to>
      <xdr:col>14</xdr:col>
      <xdr:colOff>194733</xdr:colOff>
      <xdr:row>22</xdr:row>
      <xdr:rowOff>55033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5A2417-1BDE-6B6B-8C89-FA19D51E5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728134</xdr:colOff>
      <xdr:row>7</xdr:row>
      <xdr:rowOff>67734</xdr:rowOff>
    </xdr:from>
    <xdr:to>
      <xdr:col>8</xdr:col>
      <xdr:colOff>846666</xdr:colOff>
      <xdr:row>7</xdr:row>
      <xdr:rowOff>67734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E87ADBE-3D4C-41F5-308B-CB357BC20195}"/>
            </a:ext>
          </a:extLst>
        </xdr:cNvPr>
        <xdr:cNvCxnSpPr/>
      </xdr:nvCxnSpPr>
      <xdr:spPr>
        <a:xfrm>
          <a:off x="6714067" y="1430867"/>
          <a:ext cx="973666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160867</xdr:colOff>
      <xdr:row>15</xdr:row>
      <xdr:rowOff>169333</xdr:rowOff>
    </xdr:from>
    <xdr:to>
      <xdr:col>11</xdr:col>
      <xdr:colOff>279399</xdr:colOff>
      <xdr:row>15</xdr:row>
      <xdr:rowOff>169333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9C082F2-08B9-4B12-9C7E-7537C3BF7DF5}"/>
            </a:ext>
          </a:extLst>
        </xdr:cNvPr>
        <xdr:cNvCxnSpPr/>
      </xdr:nvCxnSpPr>
      <xdr:spPr>
        <a:xfrm>
          <a:off x="8712200" y="3090333"/>
          <a:ext cx="973666" cy="0"/>
        </a:xfrm>
        <a:prstGeom prst="lin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12</xdr:col>
      <xdr:colOff>279400</xdr:colOff>
      <xdr:row>11</xdr:row>
      <xdr:rowOff>8466</xdr:rowOff>
    </xdr:from>
    <xdr:to>
      <xdr:col>13</xdr:col>
      <xdr:colOff>397933</xdr:colOff>
      <xdr:row>11</xdr:row>
      <xdr:rowOff>8466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1ACAE28-2BD6-4208-B6D2-7E2EC564A8C6}"/>
            </a:ext>
          </a:extLst>
        </xdr:cNvPr>
        <xdr:cNvCxnSpPr/>
      </xdr:nvCxnSpPr>
      <xdr:spPr>
        <a:xfrm>
          <a:off x="10541000" y="2150533"/>
          <a:ext cx="973666" cy="0"/>
        </a:xfrm>
        <a:prstGeom prst="lin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194733</xdr:colOff>
      <xdr:row>6</xdr:row>
      <xdr:rowOff>50800</xdr:rowOff>
    </xdr:from>
    <xdr:to>
      <xdr:col>8</xdr:col>
      <xdr:colOff>448733</xdr:colOff>
      <xdr:row>7</xdr:row>
      <xdr:rowOff>42334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BDE5C47-C114-473C-2B6C-9BA461B86F4D}"/>
            </a:ext>
          </a:extLst>
        </xdr:cNvPr>
        <xdr:cNvSpPr txBox="1"/>
      </xdr:nvSpPr>
      <xdr:spPr>
        <a:xfrm>
          <a:off x="7035800" y="1219200"/>
          <a:ext cx="254000" cy="186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*</a:t>
          </a:r>
        </a:p>
      </xdr:txBody>
    </xdr:sp>
    <xdr:clientData/>
  </xdr:twoCellAnchor>
  <xdr:twoCellAnchor>
    <xdr:from>
      <xdr:col>10</xdr:col>
      <xdr:colOff>465668</xdr:colOff>
      <xdr:row>14</xdr:row>
      <xdr:rowOff>152400</xdr:rowOff>
    </xdr:from>
    <xdr:to>
      <xdr:col>10</xdr:col>
      <xdr:colOff>719668</xdr:colOff>
      <xdr:row>15</xdr:row>
      <xdr:rowOff>143934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6E6B3A6-5786-4F76-9812-8E5590A0495D}"/>
            </a:ext>
          </a:extLst>
        </xdr:cNvPr>
        <xdr:cNvSpPr txBox="1"/>
      </xdr:nvSpPr>
      <xdr:spPr>
        <a:xfrm>
          <a:off x="9017001" y="2878667"/>
          <a:ext cx="254000" cy="1862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12</xdr:col>
      <xdr:colOff>618066</xdr:colOff>
      <xdr:row>9</xdr:row>
      <xdr:rowOff>186267</xdr:rowOff>
    </xdr:from>
    <xdr:to>
      <xdr:col>13</xdr:col>
      <xdr:colOff>135466</xdr:colOff>
      <xdr:row>10</xdr:row>
      <xdr:rowOff>169333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C001BF4-5CCE-47ED-B4C8-61A39F18419B}"/>
            </a:ext>
          </a:extLst>
        </xdr:cNvPr>
        <xdr:cNvSpPr txBox="1"/>
      </xdr:nvSpPr>
      <xdr:spPr>
        <a:xfrm>
          <a:off x="10879666" y="1938867"/>
          <a:ext cx="372533" cy="17779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0"/>
  <sheetViews>
    <sheetView topLeftCell="A45" zoomScaleNormal="100" workbookViewId="0">
      <selection activeCell="O65" activeCellId="1" sqref="O55:P56 O65:P66"/>
    </sheetView>
  </sheetViews>
  <sheetFormatPr baseColWidth="10" defaultColWidth="11.1640625" defaultRowHeight="16" x14ac:dyDescent="0.2"/>
  <sheetData>
    <row r="1" spans="1:16" x14ac:dyDescent="0.2">
      <c r="A1" s="49" t="s">
        <v>54</v>
      </c>
      <c r="B1" s="49"/>
      <c r="C1" s="49"/>
      <c r="D1" s="49"/>
      <c r="E1" s="49"/>
      <c r="F1" s="49"/>
      <c r="G1" s="49"/>
      <c r="H1" s="49"/>
    </row>
    <row r="2" spans="1:16" x14ac:dyDescent="0.2">
      <c r="A2" s="27"/>
      <c r="B2" s="28" t="s">
        <v>84</v>
      </c>
      <c r="C2" s="27"/>
      <c r="D2" s="27"/>
      <c r="E2" s="34"/>
      <c r="F2" s="35" t="s">
        <v>22</v>
      </c>
      <c r="G2" s="34"/>
      <c r="H2" s="34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ht="17" thickBot="1" x14ac:dyDescent="0.25">
      <c r="A4" s="30" t="s">
        <v>47</v>
      </c>
      <c r="B4" s="31" t="s">
        <v>48</v>
      </c>
      <c r="C4" s="31" t="s">
        <v>49</v>
      </c>
      <c r="D4" s="32" t="s">
        <v>50</v>
      </c>
      <c r="E4" s="30" t="s">
        <v>47</v>
      </c>
      <c r="F4" s="31" t="s">
        <v>48</v>
      </c>
      <c r="G4" s="36" t="s">
        <v>49</v>
      </c>
      <c r="H4" s="37" t="s">
        <v>50</v>
      </c>
      <c r="O4" s="38" t="s">
        <v>22</v>
      </c>
      <c r="P4" s="38" t="s">
        <v>84</v>
      </c>
    </row>
    <row r="5" spans="1:16" ht="17" thickBot="1" x14ac:dyDescent="0.25">
      <c r="A5" s="41" t="s">
        <v>103</v>
      </c>
      <c r="B5" s="42" t="s">
        <v>108</v>
      </c>
      <c r="C5" s="42">
        <v>28.619900000000001</v>
      </c>
      <c r="D5" s="29">
        <f>STDEV(C5:C6)</f>
        <v>0.33276445122638748</v>
      </c>
      <c r="E5" s="41" t="s">
        <v>103</v>
      </c>
      <c r="F5" s="42" t="s">
        <v>88</v>
      </c>
      <c r="G5" s="42">
        <v>24.563300000000002</v>
      </c>
      <c r="H5" s="29">
        <f>STDEV(G5:G6)</f>
        <v>5.2396612485921638E-2</v>
      </c>
      <c r="N5" s="25" t="s">
        <v>31</v>
      </c>
      <c r="O5" s="25">
        <v>20.1539</v>
      </c>
      <c r="P5" s="25">
        <v>24.2346</v>
      </c>
    </row>
    <row r="6" spans="1:16" ht="17" thickBot="1" x14ac:dyDescent="0.25">
      <c r="A6" s="41" t="s">
        <v>103</v>
      </c>
      <c r="B6" s="42" t="s">
        <v>108</v>
      </c>
      <c r="C6" s="42">
        <v>29.090499999999999</v>
      </c>
      <c r="D6" s="40">
        <f>AVERAGE(C5:C6)</f>
        <v>28.8552</v>
      </c>
      <c r="E6" s="41" t="s">
        <v>103</v>
      </c>
      <c r="F6" s="42" t="s">
        <v>88</v>
      </c>
      <c r="G6" s="42">
        <v>24.6374</v>
      </c>
      <c r="H6" s="40">
        <f>AVERAGE(G5:G6)</f>
        <v>24.600349999999999</v>
      </c>
      <c r="N6" s="25" t="s">
        <v>31</v>
      </c>
      <c r="O6" s="25">
        <v>19.584099999999999</v>
      </c>
      <c r="P6" s="25">
        <v>23.9953</v>
      </c>
    </row>
    <row r="7" spans="1:16" ht="17" thickBot="1" x14ac:dyDescent="0.25">
      <c r="A7" s="41" t="s">
        <v>104</v>
      </c>
      <c r="B7" s="42" t="s">
        <v>108</v>
      </c>
      <c r="C7" s="42">
        <v>26.589300000000001</v>
      </c>
      <c r="D7" s="29">
        <f>STDEV(C7:C8)</f>
        <v>0.10755094141847443</v>
      </c>
      <c r="E7" s="41" t="s">
        <v>104</v>
      </c>
      <c r="F7" s="42" t="s">
        <v>88</v>
      </c>
      <c r="G7" s="42">
        <v>22.664899999999999</v>
      </c>
      <c r="H7" s="29">
        <f>STDEV(G7:G8)</f>
        <v>7.8771695424181193E-2</v>
      </c>
      <c r="N7" t="s">
        <v>59</v>
      </c>
      <c r="O7">
        <v>19.362400000000001</v>
      </c>
      <c r="P7">
        <v>24.332899999999999</v>
      </c>
    </row>
    <row r="8" spans="1:16" ht="17" thickBot="1" x14ac:dyDescent="0.25">
      <c r="A8" s="41" t="s">
        <v>104</v>
      </c>
      <c r="B8" s="42" t="s">
        <v>108</v>
      </c>
      <c r="C8" s="42">
        <v>26.437200000000001</v>
      </c>
      <c r="D8" s="40">
        <f>AVERAGE(C7:C8)</f>
        <v>26.513249999999999</v>
      </c>
      <c r="E8" s="41" t="s">
        <v>104</v>
      </c>
      <c r="F8" s="42" t="s">
        <v>88</v>
      </c>
      <c r="G8" s="42">
        <v>22.5535</v>
      </c>
      <c r="H8" s="40">
        <f>AVERAGE(G7:G8)</f>
        <v>22.609200000000001</v>
      </c>
      <c r="N8" t="s">
        <v>59</v>
      </c>
      <c r="O8">
        <v>20.459800000000001</v>
      </c>
      <c r="P8">
        <v>24.170300000000001</v>
      </c>
    </row>
    <row r="9" spans="1:16" ht="17" thickBot="1" x14ac:dyDescent="0.25">
      <c r="A9" s="41" t="s">
        <v>105</v>
      </c>
      <c r="B9" s="42" t="s">
        <v>108</v>
      </c>
      <c r="C9" s="42">
        <v>27.406300000000002</v>
      </c>
      <c r="D9" s="29">
        <f>STDEV(C9:C10)</f>
        <v>0.2567504722488349</v>
      </c>
      <c r="E9" s="41" t="s">
        <v>105</v>
      </c>
      <c r="F9" s="42" t="s">
        <v>88</v>
      </c>
      <c r="G9" s="42">
        <v>23.9053</v>
      </c>
      <c r="H9" s="29">
        <f>STDEV(G9:G10)</f>
        <v>2.5526554800835165E-2</v>
      </c>
      <c r="N9" t="s">
        <v>60</v>
      </c>
      <c r="O9">
        <v>20.831199999999999</v>
      </c>
      <c r="P9">
        <v>26.8248</v>
      </c>
    </row>
    <row r="10" spans="1:16" ht="17" thickBot="1" x14ac:dyDescent="0.25">
      <c r="A10" s="41" t="s">
        <v>105</v>
      </c>
      <c r="B10" s="42" t="s">
        <v>108</v>
      </c>
      <c r="C10" s="42">
        <v>27.769400000000001</v>
      </c>
      <c r="D10" s="40">
        <f>AVERAGE(C9:C10)</f>
        <v>27.587850000000003</v>
      </c>
      <c r="E10" s="41" t="s">
        <v>105</v>
      </c>
      <c r="F10" s="42" t="s">
        <v>88</v>
      </c>
      <c r="G10" s="42">
        <v>23.941400000000002</v>
      </c>
      <c r="H10" s="40">
        <f>AVERAGE(G9:G10)</f>
        <v>23.923349999999999</v>
      </c>
      <c r="N10" t="s">
        <v>60</v>
      </c>
      <c r="O10">
        <v>21.7942</v>
      </c>
      <c r="P10">
        <v>26.946899999999999</v>
      </c>
    </row>
    <row r="11" spans="1:16" ht="17" thickBot="1" x14ac:dyDescent="0.25">
      <c r="A11" s="41" t="s">
        <v>106</v>
      </c>
      <c r="B11" s="42" t="s">
        <v>108</v>
      </c>
      <c r="C11" s="42">
        <v>28.7029</v>
      </c>
      <c r="D11" s="29">
        <f>STDEV(C11:C12)</f>
        <v>0.21785959928357501</v>
      </c>
      <c r="E11" s="41" t="s">
        <v>106</v>
      </c>
      <c r="F11" s="42" t="s">
        <v>88</v>
      </c>
      <c r="G11" s="42">
        <v>26.003299999999999</v>
      </c>
      <c r="H11" s="29">
        <f>STDEV(G11:G12)</f>
        <v>0.30002540725745375</v>
      </c>
      <c r="N11" s="26" t="s">
        <v>51</v>
      </c>
      <c r="O11" s="26">
        <v>21.404399999999999</v>
      </c>
      <c r="P11" s="26">
        <v>25.305800000000001</v>
      </c>
    </row>
    <row r="12" spans="1:16" ht="17" thickBot="1" x14ac:dyDescent="0.25">
      <c r="A12" s="41" t="s">
        <v>106</v>
      </c>
      <c r="B12" s="42" t="s">
        <v>108</v>
      </c>
      <c r="C12" s="42">
        <v>28.3948</v>
      </c>
      <c r="D12" s="40">
        <f>AVERAGE(C11:C12)</f>
        <v>28.548850000000002</v>
      </c>
      <c r="E12" s="41" t="s">
        <v>106</v>
      </c>
      <c r="F12" s="42" t="s">
        <v>88</v>
      </c>
      <c r="G12" s="42">
        <v>26.427600000000002</v>
      </c>
      <c r="H12" s="40">
        <f>AVERAGE(G11:G12)</f>
        <v>26.215450000000001</v>
      </c>
      <c r="N12" s="26" t="s">
        <v>52</v>
      </c>
      <c r="O12" s="26">
        <v>21.468399999999999</v>
      </c>
      <c r="P12" s="26">
        <v>26.369299999999999</v>
      </c>
    </row>
    <row r="13" spans="1:16" ht="17" thickBot="1" x14ac:dyDescent="0.25">
      <c r="A13" s="41" t="s">
        <v>107</v>
      </c>
      <c r="B13" s="42" t="s">
        <v>108</v>
      </c>
      <c r="C13" s="42">
        <v>29.470400000000001</v>
      </c>
      <c r="D13" s="29">
        <f>STDEV(C13:C14)</f>
        <v>0.20018192975391233</v>
      </c>
      <c r="E13" s="41" t="s">
        <v>107</v>
      </c>
      <c r="F13" s="42" t="s">
        <v>88</v>
      </c>
      <c r="G13" s="42">
        <v>29.999500000000001</v>
      </c>
      <c r="H13" s="29">
        <f>STDEV(G13:G14)</f>
        <v>6.1518289963211868E-3</v>
      </c>
      <c r="N13" s="9" t="s">
        <v>53</v>
      </c>
      <c r="O13" s="9">
        <v>20.091000000000001</v>
      </c>
      <c r="P13" s="9">
        <v>24.434799999999999</v>
      </c>
    </row>
    <row r="14" spans="1:16" ht="17" thickBot="1" x14ac:dyDescent="0.25">
      <c r="A14" s="41" t="s">
        <v>107</v>
      </c>
      <c r="B14" s="42" t="s">
        <v>108</v>
      </c>
      <c r="C14" s="42">
        <v>29.1873</v>
      </c>
      <c r="D14" s="40">
        <f>AVERAGE(C13:C14)</f>
        <v>29.328850000000003</v>
      </c>
      <c r="E14" s="41" t="s">
        <v>107</v>
      </c>
      <c r="F14" s="42" t="s">
        <v>88</v>
      </c>
      <c r="G14" s="42">
        <v>30.008199999999999</v>
      </c>
      <c r="H14" s="40">
        <f>AVERAGE(G13:G14)</f>
        <v>30.00385</v>
      </c>
      <c r="N14" s="9" t="s">
        <v>53</v>
      </c>
      <c r="O14" s="9">
        <v>19.890799999999999</v>
      </c>
      <c r="P14" s="9">
        <v>24.1388</v>
      </c>
    </row>
    <row r="15" spans="1:16" x14ac:dyDescent="0.2">
      <c r="N15" s="25" t="s">
        <v>21</v>
      </c>
      <c r="O15" s="25">
        <v>24.563300000000002</v>
      </c>
      <c r="P15" s="25">
        <v>28.619900000000001</v>
      </c>
    </row>
    <row r="16" spans="1:16" x14ac:dyDescent="0.2">
      <c r="N16" s="25" t="s">
        <v>21</v>
      </c>
      <c r="O16" s="25">
        <v>24.6374</v>
      </c>
      <c r="P16" s="25">
        <v>29.090499999999999</v>
      </c>
    </row>
    <row r="17" spans="1:16" x14ac:dyDescent="0.2">
      <c r="N17" t="s">
        <v>61</v>
      </c>
      <c r="O17">
        <v>22.664899999999999</v>
      </c>
      <c r="P17">
        <v>26.589300000000001</v>
      </c>
    </row>
    <row r="18" spans="1:16" x14ac:dyDescent="0.2">
      <c r="N18" t="s">
        <v>61</v>
      </c>
      <c r="O18">
        <v>22.5535</v>
      </c>
      <c r="P18">
        <v>26.437200000000001</v>
      </c>
    </row>
    <row r="19" spans="1:16" x14ac:dyDescent="0.2">
      <c r="N19" t="s">
        <v>62</v>
      </c>
      <c r="O19">
        <v>23.9053</v>
      </c>
      <c r="P19">
        <v>27.406300000000002</v>
      </c>
    </row>
    <row r="20" spans="1:16" x14ac:dyDescent="0.2">
      <c r="N20" t="s">
        <v>62</v>
      </c>
      <c r="O20">
        <v>23.941400000000002</v>
      </c>
      <c r="P20">
        <v>27.769400000000001</v>
      </c>
    </row>
    <row r="21" spans="1:16" ht="17" thickBot="1" x14ac:dyDescent="0.25">
      <c r="A21" s="50" t="s">
        <v>55</v>
      </c>
      <c r="B21" s="50"/>
      <c r="C21" s="50"/>
      <c r="D21" s="50"/>
      <c r="E21" s="50"/>
      <c r="F21" s="50"/>
      <c r="G21" s="50"/>
      <c r="H21" s="50"/>
      <c r="N21" s="26" t="s">
        <v>45</v>
      </c>
      <c r="O21" s="26">
        <v>26.003299999999999</v>
      </c>
      <c r="P21" s="26">
        <v>28.7029</v>
      </c>
    </row>
    <row r="22" spans="1:16" ht="17" thickBot="1" x14ac:dyDescent="0.25">
      <c r="A22" s="44" t="s">
        <v>47</v>
      </c>
      <c r="B22" s="45" t="s">
        <v>48</v>
      </c>
      <c r="C22" s="45" t="s">
        <v>49</v>
      </c>
      <c r="D22" s="46" t="s">
        <v>50</v>
      </c>
      <c r="E22" s="44" t="s">
        <v>47</v>
      </c>
      <c r="F22" s="45" t="s">
        <v>48</v>
      </c>
      <c r="G22" s="47" t="s">
        <v>49</v>
      </c>
      <c r="H22" s="48" t="s">
        <v>50</v>
      </c>
      <c r="N22" s="26" t="s">
        <v>45</v>
      </c>
      <c r="O22" s="26">
        <v>26.427600000000002</v>
      </c>
      <c r="P22" s="26">
        <v>28.3948</v>
      </c>
    </row>
    <row r="23" spans="1:16" ht="17" thickBot="1" x14ac:dyDescent="0.25">
      <c r="A23" s="41" t="s">
        <v>98</v>
      </c>
      <c r="B23" s="42" t="s">
        <v>108</v>
      </c>
      <c r="C23" s="42">
        <v>24.2346</v>
      </c>
      <c r="D23" s="29">
        <f>STDEV(C23:C24)</f>
        <v>0.16921065273794086</v>
      </c>
      <c r="E23" s="41" t="s">
        <v>98</v>
      </c>
      <c r="F23" s="42" t="s">
        <v>88</v>
      </c>
      <c r="G23" s="42">
        <v>20.1539</v>
      </c>
      <c r="H23" s="29">
        <f>STDEV(G23:G24)</f>
        <v>0.40290944392009531</v>
      </c>
      <c r="N23" s="9" t="s">
        <v>46</v>
      </c>
      <c r="O23" s="9">
        <v>29.999500000000001</v>
      </c>
      <c r="P23" s="9">
        <v>29.470400000000001</v>
      </c>
    </row>
    <row r="24" spans="1:16" ht="17" thickBot="1" x14ac:dyDescent="0.25">
      <c r="A24" s="41" t="s">
        <v>98</v>
      </c>
      <c r="B24" s="42" t="s">
        <v>108</v>
      </c>
      <c r="C24" s="42">
        <v>23.9953</v>
      </c>
      <c r="D24" s="40">
        <f>AVERAGE(C23:C24)</f>
        <v>24.11495</v>
      </c>
      <c r="E24" s="41" t="s">
        <v>98</v>
      </c>
      <c r="F24" s="42" t="s">
        <v>88</v>
      </c>
      <c r="G24" s="42">
        <v>19.584099999999999</v>
      </c>
      <c r="H24" s="40">
        <f>AVERAGE(G23:G24)</f>
        <v>19.869</v>
      </c>
      <c r="N24" s="9" t="s">
        <v>46</v>
      </c>
      <c r="O24" s="9">
        <v>30.008199999999999</v>
      </c>
      <c r="P24" s="9">
        <v>29.1873</v>
      </c>
    </row>
    <row r="25" spans="1:16" ht="17" thickBot="1" x14ac:dyDescent="0.25">
      <c r="A25" s="41" t="s">
        <v>99</v>
      </c>
      <c r="B25" s="42" t="s">
        <v>108</v>
      </c>
      <c r="C25" s="42">
        <v>24.332899999999999</v>
      </c>
      <c r="D25" s="29">
        <f>STDEV(C25:C26)</f>
        <v>0.11497556262093096</v>
      </c>
      <c r="E25" s="41" t="s">
        <v>99</v>
      </c>
      <c r="F25" s="42" t="s">
        <v>88</v>
      </c>
      <c r="G25" s="42">
        <v>19.362400000000001</v>
      </c>
      <c r="H25" s="29">
        <f>STDEV(G25:G26)</f>
        <v>0.7759789816741175</v>
      </c>
      <c r="N25" s="38"/>
      <c r="O25" s="38" t="s">
        <v>22</v>
      </c>
      <c r="P25" s="38" t="s">
        <v>84</v>
      </c>
    </row>
    <row r="26" spans="1:16" ht="17" thickBot="1" x14ac:dyDescent="0.25">
      <c r="A26" s="41" t="s">
        <v>99</v>
      </c>
      <c r="B26" s="42" t="s">
        <v>108</v>
      </c>
      <c r="C26" s="42">
        <v>24.170300000000001</v>
      </c>
      <c r="D26" s="40">
        <f>AVERAGE(C25:C26)</f>
        <v>24.2516</v>
      </c>
      <c r="E26" s="41" t="s">
        <v>99</v>
      </c>
      <c r="F26" s="42" t="s">
        <v>88</v>
      </c>
      <c r="G26" s="42">
        <v>20.459800000000001</v>
      </c>
      <c r="H26" s="40">
        <f>AVERAGE(G25:G26)</f>
        <v>19.911100000000001</v>
      </c>
      <c r="N26" s="25" t="s">
        <v>63</v>
      </c>
      <c r="O26" s="25">
        <v>25.192399999999999</v>
      </c>
      <c r="P26" s="25">
        <v>26.1081</v>
      </c>
    </row>
    <row r="27" spans="1:16" ht="17" thickBot="1" x14ac:dyDescent="0.25">
      <c r="A27" s="41" t="s">
        <v>100</v>
      </c>
      <c r="B27" s="42" t="s">
        <v>108</v>
      </c>
      <c r="C27" s="42">
        <v>26.8248</v>
      </c>
      <c r="D27" s="29">
        <f>STDEV(C27:C28)</f>
        <v>8.6337737982877208E-2</v>
      </c>
      <c r="E27" s="41" t="s">
        <v>100</v>
      </c>
      <c r="F27" s="42" t="s">
        <v>88</v>
      </c>
      <c r="G27" s="42">
        <v>20.831199999999999</v>
      </c>
      <c r="H27" s="29">
        <f>STDEV(G27:G28)</f>
        <v>0.68094383028264593</v>
      </c>
      <c r="N27" s="25" t="s">
        <v>63</v>
      </c>
      <c r="O27" s="25">
        <v>22.358499999999999</v>
      </c>
      <c r="P27" s="25">
        <v>25.720199999999998</v>
      </c>
    </row>
    <row r="28" spans="1:16" ht="17" thickBot="1" x14ac:dyDescent="0.25">
      <c r="A28" s="41" t="s">
        <v>100</v>
      </c>
      <c r="B28" s="42" t="s">
        <v>108</v>
      </c>
      <c r="C28" s="42">
        <v>26.946899999999999</v>
      </c>
      <c r="D28" s="40">
        <f>AVERAGE(C27:C28)</f>
        <v>26.885849999999998</v>
      </c>
      <c r="E28" s="41" t="s">
        <v>100</v>
      </c>
      <c r="F28" s="42" t="s">
        <v>88</v>
      </c>
      <c r="G28" s="42">
        <v>21.7942</v>
      </c>
      <c r="H28" s="40">
        <f>AVERAGE(G27:G28)</f>
        <v>21.3127</v>
      </c>
      <c r="N28" t="s">
        <v>64</v>
      </c>
      <c r="O28">
        <v>19.178899999999999</v>
      </c>
      <c r="P28">
        <v>24.149699999999999</v>
      </c>
    </row>
    <row r="29" spans="1:16" ht="17" thickBot="1" x14ac:dyDescent="0.25">
      <c r="A29" s="41" t="s">
        <v>101</v>
      </c>
      <c r="B29" s="42" t="s">
        <v>108</v>
      </c>
      <c r="C29" s="42">
        <v>25.305800000000001</v>
      </c>
      <c r="D29" s="29">
        <f>STDEV(C29:C30)</f>
        <v>0.75200806179189161</v>
      </c>
      <c r="E29" s="41" t="s">
        <v>101</v>
      </c>
      <c r="F29" s="42" t="s">
        <v>88</v>
      </c>
      <c r="G29" s="42">
        <v>21.404399999999999</v>
      </c>
      <c r="H29" s="29">
        <f>STDEV(G29:G30)</f>
        <v>4.5254833995939082E-2</v>
      </c>
      <c r="N29" t="s">
        <v>64</v>
      </c>
      <c r="O29">
        <v>18.4983</v>
      </c>
      <c r="P29">
        <v>23.987400000000001</v>
      </c>
    </row>
    <row r="30" spans="1:16" ht="17" thickBot="1" x14ac:dyDescent="0.25">
      <c r="A30" s="41" t="s">
        <v>101</v>
      </c>
      <c r="B30" s="42" t="s">
        <v>108</v>
      </c>
      <c r="C30" s="42">
        <v>26.369299999999999</v>
      </c>
      <c r="D30" s="40">
        <f>AVERAGE(C29:C30)</f>
        <v>25.83755</v>
      </c>
      <c r="E30" s="41" t="s">
        <v>101</v>
      </c>
      <c r="F30" s="42" t="s">
        <v>88</v>
      </c>
      <c r="G30" s="42">
        <v>21.468399999999999</v>
      </c>
      <c r="H30" s="40">
        <f>AVERAGE(G29:G30)</f>
        <v>21.436399999999999</v>
      </c>
      <c r="N30" t="s">
        <v>65</v>
      </c>
      <c r="O30">
        <v>19.039200000000001</v>
      </c>
      <c r="P30">
        <v>22.8505</v>
      </c>
    </row>
    <row r="31" spans="1:16" ht="17" thickBot="1" x14ac:dyDescent="0.25">
      <c r="A31" s="41" t="s">
        <v>102</v>
      </c>
      <c r="B31" s="42" t="s">
        <v>108</v>
      </c>
      <c r="C31" s="42">
        <v>24.434799999999999</v>
      </c>
      <c r="D31" s="29">
        <f>STDEV(C31:C32)</f>
        <v>0.20930360723121763</v>
      </c>
      <c r="E31" s="41" t="s">
        <v>102</v>
      </c>
      <c r="F31" s="42" t="s">
        <v>88</v>
      </c>
      <c r="G31" s="43">
        <v>20.091000000000001</v>
      </c>
      <c r="H31" s="29">
        <f>STDEV(G31:G32)</f>
        <v>0.14156277759354849</v>
      </c>
      <c r="N31" t="s">
        <v>60</v>
      </c>
      <c r="O31">
        <v>18.6492</v>
      </c>
      <c r="P31">
        <v>22.913900000000002</v>
      </c>
    </row>
    <row r="32" spans="1:16" ht="17" thickBot="1" x14ac:dyDescent="0.25">
      <c r="A32" s="41" t="s">
        <v>102</v>
      </c>
      <c r="B32" s="42" t="s">
        <v>108</v>
      </c>
      <c r="C32" s="42">
        <v>24.1388</v>
      </c>
      <c r="D32" s="40">
        <f>AVERAGE(C31:C32)</f>
        <v>24.286799999999999</v>
      </c>
      <c r="E32" s="41" t="s">
        <v>102</v>
      </c>
      <c r="F32" s="42" t="s">
        <v>88</v>
      </c>
      <c r="G32" s="42">
        <v>19.890799999999999</v>
      </c>
      <c r="H32" s="40">
        <f>AVERAGE(G31:G32)</f>
        <v>19.9909</v>
      </c>
      <c r="N32" s="26" t="s">
        <v>66</v>
      </c>
      <c r="O32" s="26">
        <v>20.882400000000001</v>
      </c>
      <c r="P32" s="26">
        <v>24.0246</v>
      </c>
    </row>
    <row r="33" spans="1:16" x14ac:dyDescent="0.2">
      <c r="N33" s="26" t="s">
        <v>67</v>
      </c>
      <c r="O33" s="26">
        <v>19.619800000000001</v>
      </c>
      <c r="P33" s="26">
        <v>23.590199999999999</v>
      </c>
    </row>
    <row r="34" spans="1:16" x14ac:dyDescent="0.2">
      <c r="N34" s="9" t="s">
        <v>68</v>
      </c>
      <c r="O34" s="9">
        <v>20.337399999999999</v>
      </c>
      <c r="P34" s="9">
        <v>25.031500000000001</v>
      </c>
    </row>
    <row r="35" spans="1:16" x14ac:dyDescent="0.2">
      <c r="N35" s="9" t="s">
        <v>68</v>
      </c>
      <c r="O35" s="9">
        <v>24.386700000000001</v>
      </c>
      <c r="P35" s="9">
        <v>24.700199999999999</v>
      </c>
    </row>
    <row r="36" spans="1:16" x14ac:dyDescent="0.2">
      <c r="N36" s="25" t="s">
        <v>21</v>
      </c>
      <c r="O36" s="25">
        <v>22.014299999999999</v>
      </c>
      <c r="P36" s="25">
        <v>29.668900000000001</v>
      </c>
    </row>
    <row r="37" spans="1:16" x14ac:dyDescent="0.2">
      <c r="N37" s="25" t="s">
        <v>21</v>
      </c>
      <c r="O37" s="25">
        <v>22.0306</v>
      </c>
      <c r="P37" s="25">
        <v>29.068899999999999</v>
      </c>
    </row>
    <row r="38" spans="1:16" x14ac:dyDescent="0.2">
      <c r="N38" t="s">
        <v>61</v>
      </c>
      <c r="O38">
        <v>23.632300000000001</v>
      </c>
      <c r="P38">
        <v>29.1753</v>
      </c>
    </row>
    <row r="39" spans="1:16" x14ac:dyDescent="0.2">
      <c r="A39" s="49" t="s">
        <v>56</v>
      </c>
      <c r="B39" s="49"/>
      <c r="C39" s="49"/>
      <c r="D39" s="49"/>
      <c r="E39" s="49"/>
      <c r="F39" s="49"/>
      <c r="G39" s="49"/>
      <c r="H39" s="49"/>
      <c r="N39" t="s">
        <v>61</v>
      </c>
      <c r="O39">
        <v>23.876300000000001</v>
      </c>
      <c r="P39">
        <v>30.130500000000001</v>
      </c>
    </row>
    <row r="40" spans="1:16" x14ac:dyDescent="0.2">
      <c r="A40" s="27"/>
      <c r="B40" s="28" t="s">
        <v>84</v>
      </c>
      <c r="C40" s="27"/>
      <c r="D40" s="27"/>
      <c r="E40" s="34"/>
      <c r="F40" s="35" t="s">
        <v>22</v>
      </c>
      <c r="G40" s="34"/>
      <c r="H40" s="34"/>
      <c r="N40" t="s">
        <v>62</v>
      </c>
      <c r="O40">
        <v>21.824200000000001</v>
      </c>
      <c r="P40">
        <v>26.426500000000001</v>
      </c>
    </row>
    <row r="41" spans="1:16" ht="17" thickBot="1" x14ac:dyDescent="0.25">
      <c r="A41" s="29"/>
      <c r="B41" s="29"/>
      <c r="C41" s="29"/>
      <c r="D41" s="33"/>
      <c r="E41" s="29"/>
      <c r="F41" s="29"/>
      <c r="G41" s="29"/>
      <c r="H41" s="33"/>
      <c r="N41" t="s">
        <v>62</v>
      </c>
      <c r="O41">
        <v>21.7104</v>
      </c>
      <c r="P41">
        <v>27.8704</v>
      </c>
    </row>
    <row r="42" spans="1:16" ht="17" thickBot="1" x14ac:dyDescent="0.25">
      <c r="A42" s="30" t="s">
        <v>47</v>
      </c>
      <c r="B42" s="31" t="s">
        <v>48</v>
      </c>
      <c r="C42" s="31" t="s">
        <v>49</v>
      </c>
      <c r="D42" s="32" t="s">
        <v>50</v>
      </c>
      <c r="E42" s="30" t="s">
        <v>47</v>
      </c>
      <c r="F42" s="31" t="s">
        <v>48</v>
      </c>
      <c r="G42" s="36" t="s">
        <v>49</v>
      </c>
      <c r="H42" s="37" t="s">
        <v>50</v>
      </c>
      <c r="N42" s="26" t="s">
        <v>45</v>
      </c>
      <c r="O42" s="26">
        <v>22.968399999999999</v>
      </c>
      <c r="P42" s="26">
        <v>28.100999999999999</v>
      </c>
    </row>
    <row r="43" spans="1:16" ht="17" thickBot="1" x14ac:dyDescent="0.25">
      <c r="A43" s="41" t="s">
        <v>115</v>
      </c>
      <c r="B43" s="42" t="s">
        <v>108</v>
      </c>
      <c r="C43" s="42">
        <v>29.668900000000001</v>
      </c>
      <c r="D43" s="29">
        <f>STDEV(C43:C44)</f>
        <v>0.42426406871192951</v>
      </c>
      <c r="E43" s="41" t="s">
        <v>115</v>
      </c>
      <c r="F43" s="42" t="s">
        <v>88</v>
      </c>
      <c r="G43" s="42">
        <v>22.014299999999999</v>
      </c>
      <c r="H43" s="29">
        <f>STDEV(G43:G44)</f>
        <v>1.1525840533341497E-2</v>
      </c>
      <c r="N43" s="26" t="s">
        <v>45</v>
      </c>
      <c r="O43" s="26">
        <v>22.725300000000001</v>
      </c>
      <c r="P43" s="26">
        <v>27.281300000000002</v>
      </c>
    </row>
    <row r="44" spans="1:16" ht="17" thickBot="1" x14ac:dyDescent="0.25">
      <c r="A44" s="41" t="s">
        <v>115</v>
      </c>
      <c r="B44" s="42" t="s">
        <v>108</v>
      </c>
      <c r="C44" s="42">
        <v>29.068899999999999</v>
      </c>
      <c r="D44" s="40">
        <f>AVERAGE(C43:C44)</f>
        <v>29.3689</v>
      </c>
      <c r="E44" s="41" t="s">
        <v>115</v>
      </c>
      <c r="F44" s="42" t="s">
        <v>88</v>
      </c>
      <c r="G44" s="42">
        <v>22.0306</v>
      </c>
      <c r="H44" s="40">
        <f>AVERAGE(G43:G44)</f>
        <v>22.022449999999999</v>
      </c>
      <c r="N44" s="9" t="s">
        <v>46</v>
      </c>
      <c r="O44" s="9">
        <f>G56</f>
        <v>0</v>
      </c>
      <c r="P44" s="9">
        <f>C55</f>
        <v>0</v>
      </c>
    </row>
    <row r="45" spans="1:16" ht="17" thickBot="1" x14ac:dyDescent="0.25">
      <c r="A45" s="41" t="s">
        <v>116</v>
      </c>
      <c r="B45" s="42" t="s">
        <v>108</v>
      </c>
      <c r="C45" s="42">
        <v>29.1753</v>
      </c>
      <c r="D45" s="29">
        <f>STDEV(C45:C46)</f>
        <v>0.6754283973893912</v>
      </c>
      <c r="E45" s="41" t="s">
        <v>116</v>
      </c>
      <c r="F45" s="42" t="s">
        <v>88</v>
      </c>
      <c r="G45" s="42">
        <v>23.632300000000001</v>
      </c>
      <c r="H45" s="29">
        <f>STDEV(G45:G46)</f>
        <v>0.17253405460951743</v>
      </c>
      <c r="N45" s="9" t="s">
        <v>46</v>
      </c>
      <c r="O45" s="9">
        <f>G57</f>
        <v>0</v>
      </c>
      <c r="P45" s="9">
        <f>C56</f>
        <v>0</v>
      </c>
    </row>
    <row r="46" spans="1:16" ht="17" thickBot="1" x14ac:dyDescent="0.25">
      <c r="A46" s="41" t="s">
        <v>116</v>
      </c>
      <c r="B46" s="42" t="s">
        <v>108</v>
      </c>
      <c r="C46" s="42">
        <v>30.130500000000001</v>
      </c>
      <c r="D46" s="40">
        <f>AVERAGE(C45:C46)</f>
        <v>29.652900000000002</v>
      </c>
      <c r="E46" s="41" t="s">
        <v>116</v>
      </c>
      <c r="F46" s="42" t="s">
        <v>88</v>
      </c>
      <c r="G46" s="42">
        <v>23.876300000000001</v>
      </c>
      <c r="H46" s="40">
        <f>AVERAGE(G45:G46)</f>
        <v>23.754300000000001</v>
      </c>
      <c r="O46" s="38" t="s">
        <v>22</v>
      </c>
      <c r="P46" s="38" t="s">
        <v>84</v>
      </c>
    </row>
    <row r="47" spans="1:16" ht="17" thickBot="1" x14ac:dyDescent="0.25">
      <c r="A47" s="41" t="s">
        <v>117</v>
      </c>
      <c r="B47" s="42" t="s">
        <v>108</v>
      </c>
      <c r="C47" s="42">
        <v>26.426500000000001</v>
      </c>
      <c r="D47" s="29">
        <f>STDEV(C47:C48)</f>
        <v>1.0209914813552554</v>
      </c>
      <c r="E47" s="41" t="s">
        <v>117</v>
      </c>
      <c r="F47" s="42" t="s">
        <v>88</v>
      </c>
      <c r="G47" s="42">
        <v>21.824200000000001</v>
      </c>
      <c r="H47" s="29">
        <f>STDEV(G47:G48)</f>
        <v>8.0468751699029978E-2</v>
      </c>
      <c r="N47" s="25" t="s">
        <v>69</v>
      </c>
      <c r="O47" s="25">
        <v>21.9529</v>
      </c>
      <c r="P47" s="25">
        <v>27.141999999999999</v>
      </c>
    </row>
    <row r="48" spans="1:16" ht="17" thickBot="1" x14ac:dyDescent="0.25">
      <c r="A48" s="41" t="s">
        <v>117</v>
      </c>
      <c r="B48" s="42" t="s">
        <v>108</v>
      </c>
      <c r="C48" s="42">
        <v>27.8704</v>
      </c>
      <c r="D48" s="40">
        <f>AVERAGE(C47:C48)</f>
        <v>27.14845</v>
      </c>
      <c r="E48" s="41" t="s">
        <v>117</v>
      </c>
      <c r="F48" s="42" t="s">
        <v>88</v>
      </c>
      <c r="G48" s="42">
        <v>21.7104</v>
      </c>
      <c r="H48" s="40">
        <f>AVERAGE(G47:G48)</f>
        <v>21.767299999999999</v>
      </c>
      <c r="N48" s="25" t="s">
        <v>69</v>
      </c>
      <c r="O48" s="25">
        <v>22.047999999999998</v>
      </c>
      <c r="P48" s="25">
        <v>27.150600000000001</v>
      </c>
    </row>
    <row r="49" spans="1:16" ht="17" thickBot="1" x14ac:dyDescent="0.25">
      <c r="A49" s="41" t="s">
        <v>118</v>
      </c>
      <c r="B49" s="42" t="s">
        <v>108</v>
      </c>
      <c r="C49" s="43">
        <v>28.100999999999999</v>
      </c>
      <c r="D49" s="29">
        <f>STDEV(C49:C50)</f>
        <v>0.57961542853861114</v>
      </c>
      <c r="E49" s="41" t="s">
        <v>118</v>
      </c>
      <c r="F49" s="42" t="s">
        <v>88</v>
      </c>
      <c r="G49" s="42">
        <v>22.968399999999999</v>
      </c>
      <c r="H49" s="29">
        <f>STDEV(G49:G50)</f>
        <v>0.1718976585064485</v>
      </c>
      <c r="N49" t="s">
        <v>70</v>
      </c>
      <c r="O49">
        <v>22.014700000000001</v>
      </c>
      <c r="P49">
        <v>30.232199999999999</v>
      </c>
    </row>
    <row r="50" spans="1:16" ht="17" thickBot="1" x14ac:dyDescent="0.25">
      <c r="A50" s="41" t="s">
        <v>118</v>
      </c>
      <c r="B50" s="42" t="s">
        <v>108</v>
      </c>
      <c r="C50" s="42">
        <v>27.281300000000002</v>
      </c>
      <c r="D50" s="40">
        <f>AVERAGE(C49:C50)</f>
        <v>27.69115</v>
      </c>
      <c r="E50" s="41" t="s">
        <v>118</v>
      </c>
      <c r="F50" s="42" t="s">
        <v>88</v>
      </c>
      <c r="G50" s="42">
        <v>22.725300000000001</v>
      </c>
      <c r="H50" s="40">
        <f>AVERAGE(G49:G50)</f>
        <v>22.84685</v>
      </c>
      <c r="N50" t="s">
        <v>70</v>
      </c>
      <c r="O50">
        <v>22.415400000000002</v>
      </c>
      <c r="P50">
        <v>30.673300000000001</v>
      </c>
    </row>
    <row r="51" spans="1:16" x14ac:dyDescent="0.2">
      <c r="N51" t="s">
        <v>71</v>
      </c>
      <c r="O51">
        <v>20.825700000000001</v>
      </c>
      <c r="P51">
        <v>27.534300000000002</v>
      </c>
    </row>
    <row r="52" spans="1:16" x14ac:dyDescent="0.2">
      <c r="N52" t="s">
        <v>71</v>
      </c>
      <c r="O52">
        <v>21.538399999999999</v>
      </c>
      <c r="P52">
        <v>26.9772</v>
      </c>
    </row>
    <row r="53" spans="1:16" x14ac:dyDescent="0.2">
      <c r="N53" s="26" t="s">
        <v>72</v>
      </c>
      <c r="O53" s="26">
        <v>21.4969</v>
      </c>
      <c r="P53" s="26">
        <v>26.898700000000002</v>
      </c>
    </row>
    <row r="54" spans="1:16" x14ac:dyDescent="0.2">
      <c r="N54" s="26" t="s">
        <v>73</v>
      </c>
      <c r="O54" s="26">
        <v>22.398099999999999</v>
      </c>
      <c r="P54" s="26">
        <v>27.1266</v>
      </c>
    </row>
    <row r="55" spans="1:16" x14ac:dyDescent="0.2">
      <c r="N55" s="9" t="s">
        <v>74</v>
      </c>
      <c r="O55" s="9">
        <v>22.3902</v>
      </c>
      <c r="P55" s="9">
        <v>27.198399999999999</v>
      </c>
    </row>
    <row r="56" spans="1:16" x14ac:dyDescent="0.2">
      <c r="N56" s="9" t="s">
        <v>74</v>
      </c>
      <c r="O56" s="9">
        <v>21.674700000000001</v>
      </c>
      <c r="P56" s="9">
        <v>26.6082</v>
      </c>
    </row>
    <row r="57" spans="1:16" x14ac:dyDescent="0.2">
      <c r="N57" s="25" t="s">
        <v>21</v>
      </c>
      <c r="O57" s="25">
        <v>20.2271</v>
      </c>
      <c r="P57" s="25">
        <v>27.456399999999999</v>
      </c>
    </row>
    <row r="58" spans="1:16" x14ac:dyDescent="0.2">
      <c r="N58" s="25" t="s">
        <v>21</v>
      </c>
      <c r="O58" s="25">
        <v>21.0931</v>
      </c>
      <c r="P58" s="25">
        <v>26.615200000000002</v>
      </c>
    </row>
    <row r="59" spans="1:16" ht="17" thickBot="1" x14ac:dyDescent="0.25">
      <c r="A59" s="50" t="s">
        <v>57</v>
      </c>
      <c r="B59" s="50"/>
      <c r="C59" s="50"/>
      <c r="D59" s="50"/>
      <c r="E59" s="50"/>
      <c r="F59" s="50"/>
      <c r="G59" s="50"/>
      <c r="H59" s="50"/>
      <c r="N59" t="s">
        <v>61</v>
      </c>
      <c r="O59">
        <v>21.071200000000001</v>
      </c>
      <c r="P59">
        <v>26.026299999999999</v>
      </c>
    </row>
    <row r="60" spans="1:16" ht="17" thickBot="1" x14ac:dyDescent="0.25">
      <c r="A60" s="44" t="s">
        <v>47</v>
      </c>
      <c r="B60" s="45" t="s">
        <v>48</v>
      </c>
      <c r="C60" s="45" t="s">
        <v>49</v>
      </c>
      <c r="D60" s="46" t="s">
        <v>50</v>
      </c>
      <c r="E60" s="44" t="s">
        <v>47</v>
      </c>
      <c r="F60" s="45" t="s">
        <v>48</v>
      </c>
      <c r="G60" s="47" t="s">
        <v>49</v>
      </c>
      <c r="H60" s="48" t="s">
        <v>50</v>
      </c>
      <c r="N60" t="s">
        <v>61</v>
      </c>
      <c r="O60">
        <v>21.047799999999999</v>
      </c>
      <c r="P60">
        <v>25.890799999999999</v>
      </c>
    </row>
    <row r="61" spans="1:16" ht="17" thickBot="1" x14ac:dyDescent="0.25">
      <c r="A61" s="41" t="s">
        <v>110</v>
      </c>
      <c r="B61" s="42" t="s">
        <v>108</v>
      </c>
      <c r="C61" s="42">
        <v>26.1081</v>
      </c>
      <c r="D61" s="29">
        <f>STDEV(C61:C62)</f>
        <v>0.27428672042226315</v>
      </c>
      <c r="E61" s="41" t="s">
        <v>110</v>
      </c>
      <c r="F61" s="42" t="s">
        <v>88</v>
      </c>
      <c r="G61" s="42">
        <v>25.192399999999999</v>
      </c>
      <c r="H61" s="29">
        <f>STDEV(G61:G62)</f>
        <v>2.0038699072045572</v>
      </c>
      <c r="N61" t="s">
        <v>62</v>
      </c>
      <c r="O61">
        <v>22.126300000000001</v>
      </c>
      <c r="P61">
        <v>28.095400000000001</v>
      </c>
    </row>
    <row r="62" spans="1:16" ht="17" thickBot="1" x14ac:dyDescent="0.25">
      <c r="A62" s="41" t="s">
        <v>110</v>
      </c>
      <c r="B62" s="42" t="s">
        <v>108</v>
      </c>
      <c r="C62" s="42">
        <v>25.720199999999998</v>
      </c>
      <c r="D62" s="40">
        <f>AVERAGE(C61:C62)</f>
        <v>25.914149999999999</v>
      </c>
      <c r="E62" s="41" t="s">
        <v>110</v>
      </c>
      <c r="F62" s="42" t="s">
        <v>88</v>
      </c>
      <c r="G62" s="42">
        <v>22.358499999999999</v>
      </c>
      <c r="H62" s="40">
        <f>AVERAGE(G61:G62)</f>
        <v>23.775449999999999</v>
      </c>
      <c r="N62" t="s">
        <v>62</v>
      </c>
      <c r="O62">
        <v>22.533100000000001</v>
      </c>
      <c r="P62">
        <v>27.671600000000002</v>
      </c>
    </row>
    <row r="63" spans="1:16" ht="17" thickBot="1" x14ac:dyDescent="0.25">
      <c r="A63" s="41" t="s">
        <v>111</v>
      </c>
      <c r="B63" s="42" t="s">
        <v>108</v>
      </c>
      <c r="C63" s="42">
        <v>24.149699999999999</v>
      </c>
      <c r="D63" s="29">
        <f>STDEV(C63:C64)</f>
        <v>0.1147634305865755</v>
      </c>
      <c r="E63" s="41" t="s">
        <v>111</v>
      </c>
      <c r="F63" s="42" t="s">
        <v>88</v>
      </c>
      <c r="G63" s="42">
        <v>19.178899999999999</v>
      </c>
      <c r="H63" s="29">
        <f>STDEV(G63:G64)</f>
        <v>0.48125687527556305</v>
      </c>
      <c r="N63" s="26" t="s">
        <v>45</v>
      </c>
      <c r="O63" s="26">
        <v>20.6783</v>
      </c>
      <c r="P63" s="26">
        <v>26.208400000000001</v>
      </c>
    </row>
    <row r="64" spans="1:16" ht="17" thickBot="1" x14ac:dyDescent="0.25">
      <c r="A64" s="41" t="s">
        <v>111</v>
      </c>
      <c r="B64" s="42" t="s">
        <v>108</v>
      </c>
      <c r="C64" s="42">
        <v>23.987400000000001</v>
      </c>
      <c r="D64" s="40">
        <f>AVERAGE(C63:C64)</f>
        <v>24.068550000000002</v>
      </c>
      <c r="E64" s="41" t="s">
        <v>111</v>
      </c>
      <c r="F64" s="42" t="s">
        <v>88</v>
      </c>
      <c r="G64" s="42">
        <v>18.4983</v>
      </c>
      <c r="H64" s="40">
        <f>AVERAGE(G63:G64)</f>
        <v>18.8386</v>
      </c>
      <c r="N64" s="26" t="s">
        <v>45</v>
      </c>
      <c r="O64" s="26">
        <v>20.955300000000001</v>
      </c>
      <c r="P64" s="26">
        <v>26.0517</v>
      </c>
    </row>
    <row r="65" spans="1:16" ht="17" thickBot="1" x14ac:dyDescent="0.25">
      <c r="A65" s="41" t="s">
        <v>112</v>
      </c>
      <c r="B65" s="42" t="s">
        <v>108</v>
      </c>
      <c r="C65" s="42">
        <v>22.8505</v>
      </c>
      <c r="D65" s="29">
        <f>STDEV(C65:C66)</f>
        <v>4.4830569927228142E-2</v>
      </c>
      <c r="E65" s="41" t="s">
        <v>112</v>
      </c>
      <c r="F65" s="42" t="s">
        <v>88</v>
      </c>
      <c r="G65" s="42">
        <v>19.039200000000001</v>
      </c>
      <c r="H65" s="29">
        <f>STDEV(G65:G66)</f>
        <v>0.27577164466275395</v>
      </c>
      <c r="N65" s="9" t="s">
        <v>46</v>
      </c>
      <c r="O65" s="9">
        <v>21.752800000000001</v>
      </c>
      <c r="P65" s="9">
        <v>24.699400000000001</v>
      </c>
    </row>
    <row r="66" spans="1:16" ht="17" thickBot="1" x14ac:dyDescent="0.25">
      <c r="A66" s="41" t="s">
        <v>112</v>
      </c>
      <c r="B66" s="42" t="s">
        <v>108</v>
      </c>
      <c r="C66" s="42">
        <v>22.913900000000002</v>
      </c>
      <c r="D66" s="40">
        <f>AVERAGE(C65:C66)</f>
        <v>22.882200000000001</v>
      </c>
      <c r="E66" s="41" t="s">
        <v>112</v>
      </c>
      <c r="F66" s="42" t="s">
        <v>88</v>
      </c>
      <c r="G66" s="42">
        <v>18.6492</v>
      </c>
      <c r="H66" s="40">
        <f>AVERAGE(G65:G66)</f>
        <v>18.844200000000001</v>
      </c>
      <c r="N66" s="9" t="s">
        <v>46</v>
      </c>
      <c r="O66" s="9">
        <v>21.4893</v>
      </c>
      <c r="P66" s="9">
        <v>25.460100000000001</v>
      </c>
    </row>
    <row r="67" spans="1:16" ht="17" thickBot="1" x14ac:dyDescent="0.25">
      <c r="A67" s="41" t="s">
        <v>113</v>
      </c>
      <c r="B67" s="42" t="s">
        <v>108</v>
      </c>
      <c r="C67" s="42">
        <v>24.0246</v>
      </c>
      <c r="D67" s="29">
        <f>STDEV(C67:C68)</f>
        <v>0.30716718574743634</v>
      </c>
      <c r="E67" s="41" t="s">
        <v>113</v>
      </c>
      <c r="F67" s="42" t="s">
        <v>88</v>
      </c>
      <c r="G67" s="42">
        <v>20.882400000000001</v>
      </c>
      <c r="H67" s="29">
        <f>STDEV(G67:G68)</f>
        <v>0.89279302192613419</v>
      </c>
    </row>
    <row r="68" spans="1:16" ht="17" thickBot="1" x14ac:dyDescent="0.25">
      <c r="A68" s="41" t="s">
        <v>113</v>
      </c>
      <c r="B68" s="42" t="s">
        <v>108</v>
      </c>
      <c r="C68" s="42">
        <v>23.590199999999999</v>
      </c>
      <c r="D68" s="40">
        <f>AVERAGE(C67:C68)</f>
        <v>23.807400000000001</v>
      </c>
      <c r="E68" s="41" t="s">
        <v>113</v>
      </c>
      <c r="F68" s="42" t="s">
        <v>88</v>
      </c>
      <c r="G68" s="42">
        <v>19.619800000000001</v>
      </c>
      <c r="H68" s="40">
        <f>AVERAGE(G67:G68)</f>
        <v>20.251100000000001</v>
      </c>
    </row>
    <row r="69" spans="1:16" ht="17" thickBot="1" x14ac:dyDescent="0.25">
      <c r="A69" s="41" t="s">
        <v>114</v>
      </c>
      <c r="B69" s="42" t="s">
        <v>108</v>
      </c>
      <c r="C69" s="42">
        <v>25.031500000000001</v>
      </c>
      <c r="D69" s="29">
        <f>STDEV(C69:C70)</f>
        <v>0.23426447660710487</v>
      </c>
      <c r="E69" s="41" t="s">
        <v>114</v>
      </c>
      <c r="F69" s="42" t="s">
        <v>88</v>
      </c>
      <c r="G69" s="42">
        <v>20.337399999999999</v>
      </c>
      <c r="H69" s="29">
        <f>STDEV(G69:G70)</f>
        <v>2.8632874890586888</v>
      </c>
    </row>
    <row r="70" spans="1:16" ht="17" thickBot="1" x14ac:dyDescent="0.25">
      <c r="A70" s="41" t="s">
        <v>114</v>
      </c>
      <c r="B70" s="42" t="s">
        <v>108</v>
      </c>
      <c r="C70" s="42">
        <v>24.700199999999999</v>
      </c>
      <c r="D70" s="40">
        <f>AVERAGE(C69:C70)</f>
        <v>24.865850000000002</v>
      </c>
      <c r="E70" s="41" t="s">
        <v>114</v>
      </c>
      <c r="F70" s="42" t="s">
        <v>88</v>
      </c>
      <c r="G70" s="42">
        <v>24.386700000000001</v>
      </c>
      <c r="H70" s="40">
        <f>AVERAGE(G69:G70)</f>
        <v>22.36205</v>
      </c>
    </row>
    <row r="77" spans="1:16" x14ac:dyDescent="0.2">
      <c r="A77" s="49" t="s">
        <v>58</v>
      </c>
      <c r="B77" s="49"/>
      <c r="C77" s="49"/>
      <c r="D77" s="49"/>
      <c r="E77" s="49"/>
      <c r="F77" s="49"/>
      <c r="G77" s="49"/>
      <c r="H77" s="49"/>
    </row>
    <row r="78" spans="1:16" x14ac:dyDescent="0.2">
      <c r="A78" s="27"/>
      <c r="B78" s="28" t="s">
        <v>84</v>
      </c>
      <c r="C78" s="27"/>
      <c r="D78" s="27"/>
      <c r="E78" s="34"/>
      <c r="F78" s="35" t="s">
        <v>109</v>
      </c>
      <c r="G78" s="34"/>
      <c r="H78" s="34"/>
    </row>
    <row r="79" spans="1:16" ht="17" thickBot="1" x14ac:dyDescent="0.25">
      <c r="A79" s="29"/>
      <c r="B79" s="29"/>
      <c r="C79" s="29"/>
      <c r="D79" s="33"/>
      <c r="E79" s="29"/>
      <c r="F79" s="29"/>
      <c r="G79" s="29"/>
      <c r="H79" s="33"/>
    </row>
    <row r="80" spans="1:16" ht="17" thickBot="1" x14ac:dyDescent="0.25">
      <c r="A80" s="30" t="s">
        <v>47</v>
      </c>
      <c r="B80" s="31" t="s">
        <v>48</v>
      </c>
      <c r="C80" s="31" t="s">
        <v>49</v>
      </c>
      <c r="D80" s="32" t="s">
        <v>50</v>
      </c>
      <c r="E80" s="30" t="s">
        <v>47</v>
      </c>
      <c r="F80" s="31" t="s">
        <v>48</v>
      </c>
      <c r="G80" s="36" t="s">
        <v>49</v>
      </c>
      <c r="H80" s="37" t="s">
        <v>50</v>
      </c>
    </row>
    <row r="81" spans="1:8" ht="17" thickBot="1" x14ac:dyDescent="0.25">
      <c r="A81" s="41" t="s">
        <v>93</v>
      </c>
      <c r="B81" s="42" t="s">
        <v>108</v>
      </c>
      <c r="C81" s="42">
        <v>27.456399999999999</v>
      </c>
      <c r="D81" s="29">
        <f>STDEV(C81:C82)</f>
        <v>0.59481822433412168</v>
      </c>
      <c r="E81" s="41" t="s">
        <v>93</v>
      </c>
      <c r="F81" s="42" t="s">
        <v>119</v>
      </c>
      <c r="G81" s="42">
        <v>20.2271</v>
      </c>
      <c r="H81" s="29">
        <f>STDEV(G81:G82)</f>
        <v>0.61235447250754993</v>
      </c>
    </row>
    <row r="82" spans="1:8" ht="17" thickBot="1" x14ac:dyDescent="0.25">
      <c r="A82" s="41" t="s">
        <v>93</v>
      </c>
      <c r="B82" s="42" t="s">
        <v>108</v>
      </c>
      <c r="C82" s="42">
        <v>26.615200000000002</v>
      </c>
      <c r="D82" s="40">
        <f>AVERAGE(C81:C82)</f>
        <v>27.035800000000002</v>
      </c>
      <c r="E82" s="41" t="s">
        <v>93</v>
      </c>
      <c r="F82" s="42" t="s">
        <v>119</v>
      </c>
      <c r="G82" s="42">
        <v>21.0931</v>
      </c>
      <c r="H82" s="40">
        <f>AVERAGE(G81:G82)</f>
        <v>20.6601</v>
      </c>
    </row>
    <row r="83" spans="1:8" ht="17" thickBot="1" x14ac:dyDescent="0.25">
      <c r="A83" s="41" t="s">
        <v>94</v>
      </c>
      <c r="B83" s="42" t="s">
        <v>108</v>
      </c>
      <c r="C83" s="42">
        <v>26.026299999999999</v>
      </c>
      <c r="D83" s="29">
        <f>STDEV(C83:C84)</f>
        <v>9.5812968850777475E-2</v>
      </c>
      <c r="E83" s="41" t="s">
        <v>94</v>
      </c>
      <c r="F83" s="42" t="s">
        <v>119</v>
      </c>
      <c r="G83" s="42">
        <v>21.071200000000001</v>
      </c>
      <c r="H83" s="29">
        <f>STDEV(G83:G84)</f>
        <v>1.6546298679766844E-2</v>
      </c>
    </row>
    <row r="84" spans="1:8" ht="17" thickBot="1" x14ac:dyDescent="0.25">
      <c r="A84" s="41" t="s">
        <v>94</v>
      </c>
      <c r="B84" s="42" t="s">
        <v>108</v>
      </c>
      <c r="C84" s="42">
        <v>25.890799999999999</v>
      </c>
      <c r="D84" s="40">
        <f>AVERAGE(C83:C84)</f>
        <v>25.958549999999999</v>
      </c>
      <c r="E84" s="41" t="s">
        <v>94</v>
      </c>
      <c r="F84" s="42" t="s">
        <v>119</v>
      </c>
      <c r="G84" s="42">
        <v>21.047799999999999</v>
      </c>
      <c r="H84" s="40">
        <f>AVERAGE(G83:G84)</f>
        <v>21.0595</v>
      </c>
    </row>
    <row r="85" spans="1:8" ht="17" thickBot="1" x14ac:dyDescent="0.25">
      <c r="A85" s="41" t="s">
        <v>95</v>
      </c>
      <c r="B85" s="42" t="s">
        <v>108</v>
      </c>
      <c r="C85" s="42">
        <v>28.095400000000001</v>
      </c>
      <c r="D85" s="29">
        <f>STDEV(C85:C86)</f>
        <v>0.2996718538668588</v>
      </c>
      <c r="E85" s="41" t="s">
        <v>95</v>
      </c>
      <c r="F85" s="42" t="s">
        <v>119</v>
      </c>
      <c r="G85" s="42">
        <v>22.126300000000001</v>
      </c>
      <c r="H85" s="29">
        <f>STDEV(G85:G86)</f>
        <v>0.28765103858668789</v>
      </c>
    </row>
    <row r="86" spans="1:8" ht="17" thickBot="1" x14ac:dyDescent="0.25">
      <c r="A86" s="41" t="s">
        <v>95</v>
      </c>
      <c r="B86" s="42" t="s">
        <v>108</v>
      </c>
      <c r="C86" s="42">
        <v>27.671600000000002</v>
      </c>
      <c r="D86" s="40">
        <f>AVERAGE(C85:C86)</f>
        <v>27.883500000000002</v>
      </c>
      <c r="E86" s="41" t="s">
        <v>95</v>
      </c>
      <c r="F86" s="42" t="s">
        <v>119</v>
      </c>
      <c r="G86" s="42">
        <v>22.533100000000001</v>
      </c>
      <c r="H86" s="40">
        <f>AVERAGE(G85:G86)</f>
        <v>22.329700000000003</v>
      </c>
    </row>
    <row r="87" spans="1:8" ht="17" thickBot="1" x14ac:dyDescent="0.25">
      <c r="A87" s="41" t="s">
        <v>96</v>
      </c>
      <c r="B87" s="42" t="s">
        <v>108</v>
      </c>
      <c r="C87" s="42">
        <v>26.208400000000001</v>
      </c>
      <c r="D87" s="29">
        <f>STDEV(C87:C88)</f>
        <v>0.11080363261193252</v>
      </c>
      <c r="E87" s="41" t="s">
        <v>96</v>
      </c>
      <c r="F87" s="42" t="s">
        <v>119</v>
      </c>
      <c r="G87" s="42">
        <v>20.6783</v>
      </c>
      <c r="H87" s="29">
        <f>STDEV(G87:G88)</f>
        <v>0.19586857838867439</v>
      </c>
    </row>
    <row r="88" spans="1:8" ht="17" thickBot="1" x14ac:dyDescent="0.25">
      <c r="A88" s="41" t="s">
        <v>96</v>
      </c>
      <c r="B88" s="42" t="s">
        <v>108</v>
      </c>
      <c r="C88" s="42">
        <v>26.0517</v>
      </c>
      <c r="D88" s="40">
        <f>AVERAGE(C87:C88)</f>
        <v>26.130050000000001</v>
      </c>
      <c r="E88" s="41" t="s">
        <v>96</v>
      </c>
      <c r="F88" s="42" t="s">
        <v>119</v>
      </c>
      <c r="G88" s="42">
        <v>20.955300000000001</v>
      </c>
      <c r="H88" s="40">
        <f>AVERAGE(G87:G88)</f>
        <v>20.816800000000001</v>
      </c>
    </row>
    <row r="89" spans="1:8" ht="17" thickBot="1" x14ac:dyDescent="0.25">
      <c r="A89" s="41" t="s">
        <v>97</v>
      </c>
      <c r="B89" s="42" t="s">
        <v>108</v>
      </c>
      <c r="C89" s="42">
        <v>24.699400000000001</v>
      </c>
      <c r="D89" s="29">
        <f>STDEV(C89:C90)</f>
        <v>0.53789612844860668</v>
      </c>
      <c r="E89" s="41" t="s">
        <v>97</v>
      </c>
      <c r="F89" s="42" t="s">
        <v>119</v>
      </c>
      <c r="G89" s="42">
        <v>21.752800000000001</v>
      </c>
      <c r="H89" s="29">
        <f>STDEV(G89:G90)</f>
        <v>0.18632263684265563</v>
      </c>
    </row>
    <row r="90" spans="1:8" ht="17" thickBot="1" x14ac:dyDescent="0.25">
      <c r="A90" s="41" t="s">
        <v>97</v>
      </c>
      <c r="B90" s="42" t="s">
        <v>108</v>
      </c>
      <c r="C90" s="42">
        <v>25.460100000000001</v>
      </c>
      <c r="D90" s="40">
        <f>AVERAGE(C89:C90)</f>
        <v>25.079750000000001</v>
      </c>
      <c r="E90" s="41" t="s">
        <v>97</v>
      </c>
      <c r="F90" s="42" t="s">
        <v>119</v>
      </c>
      <c r="G90" s="42">
        <v>21.4893</v>
      </c>
      <c r="H90" s="40">
        <f>AVERAGE(G89:G90)</f>
        <v>21.62105</v>
      </c>
    </row>
    <row r="97" spans="1:8" x14ac:dyDescent="0.2">
      <c r="A97" s="49" t="s">
        <v>75</v>
      </c>
      <c r="B97" s="49"/>
      <c r="C97" s="49"/>
      <c r="D97" s="49"/>
      <c r="E97" s="49"/>
      <c r="F97" s="49"/>
      <c r="G97" s="49"/>
      <c r="H97" s="49"/>
    </row>
    <row r="98" spans="1:8" x14ac:dyDescent="0.2">
      <c r="A98" s="27"/>
      <c r="B98" s="28" t="s">
        <v>84</v>
      </c>
      <c r="C98" s="27"/>
      <c r="D98" s="27"/>
      <c r="E98" s="34"/>
      <c r="F98" s="35" t="s">
        <v>109</v>
      </c>
      <c r="G98" s="34"/>
      <c r="H98" s="34"/>
    </row>
    <row r="99" spans="1:8" ht="17" thickBot="1" x14ac:dyDescent="0.25">
      <c r="A99" s="29"/>
      <c r="B99" s="29"/>
      <c r="C99" s="33"/>
      <c r="D99" s="33"/>
      <c r="E99" s="29"/>
      <c r="F99" s="29"/>
      <c r="G99" s="33"/>
      <c r="H99" s="33"/>
    </row>
    <row r="100" spans="1:8" ht="17" thickBot="1" x14ac:dyDescent="0.25">
      <c r="A100" s="30" t="s">
        <v>47</v>
      </c>
      <c r="B100" s="31" t="s">
        <v>48</v>
      </c>
      <c r="C100" s="31" t="s">
        <v>49</v>
      </c>
      <c r="D100" s="32" t="s">
        <v>50</v>
      </c>
      <c r="E100" s="30" t="s">
        <v>47</v>
      </c>
      <c r="F100" s="31" t="s">
        <v>48</v>
      </c>
      <c r="G100" s="36" t="s">
        <v>49</v>
      </c>
      <c r="H100" s="37" t="s">
        <v>50</v>
      </c>
    </row>
    <row r="101" spans="1:8" ht="17" thickBot="1" x14ac:dyDescent="0.25">
      <c r="A101" s="41" t="s">
        <v>87</v>
      </c>
      <c r="B101" s="42" t="s">
        <v>108</v>
      </c>
      <c r="C101" s="43">
        <v>27.141999999999999</v>
      </c>
      <c r="D101" s="29">
        <f>STDEV(C101:C102)</f>
        <v>6.0811183182052095E-3</v>
      </c>
      <c r="E101" s="41" t="s">
        <v>87</v>
      </c>
      <c r="F101" s="42" t="s">
        <v>119</v>
      </c>
      <c r="G101" s="42">
        <v>21.9529</v>
      </c>
      <c r="H101" s="29">
        <f>STDEV(G101:G102)</f>
        <v>6.7245854890839701E-2</v>
      </c>
    </row>
    <row r="102" spans="1:8" ht="17" thickBot="1" x14ac:dyDescent="0.25">
      <c r="A102" s="41" t="s">
        <v>87</v>
      </c>
      <c r="B102" s="42" t="s">
        <v>108</v>
      </c>
      <c r="C102" s="42">
        <v>27.150600000000001</v>
      </c>
      <c r="D102" s="40">
        <f>AVERAGE(C101:C102)</f>
        <v>27.1463</v>
      </c>
      <c r="E102" s="41" t="s">
        <v>87</v>
      </c>
      <c r="F102" s="42" t="s">
        <v>119</v>
      </c>
      <c r="G102" s="43">
        <v>22.047999999999998</v>
      </c>
      <c r="H102" s="40">
        <f>AVERAGE(G101:G102)</f>
        <v>22.000450000000001</v>
      </c>
    </row>
    <row r="103" spans="1:8" ht="17" thickBot="1" x14ac:dyDescent="0.25">
      <c r="A103" s="41" t="s">
        <v>89</v>
      </c>
      <c r="B103" s="42" t="s">
        <v>108</v>
      </c>
      <c r="C103" s="42">
        <v>30.232199999999999</v>
      </c>
      <c r="D103" s="29">
        <f>STDEV(C103:C104)</f>
        <v>0.31190480118138769</v>
      </c>
      <c r="E103" s="41" t="s">
        <v>89</v>
      </c>
      <c r="F103" s="42" t="s">
        <v>119</v>
      </c>
      <c r="G103" s="42">
        <v>22.014700000000001</v>
      </c>
      <c r="H103" s="29">
        <f>STDEV(G103:G104)</f>
        <v>0.28333768722144992</v>
      </c>
    </row>
    <row r="104" spans="1:8" ht="17" thickBot="1" x14ac:dyDescent="0.25">
      <c r="A104" s="41" t="s">
        <v>89</v>
      </c>
      <c r="B104" s="42" t="s">
        <v>108</v>
      </c>
      <c r="C104" s="42">
        <v>30.673300000000001</v>
      </c>
      <c r="D104" s="40">
        <f>AVERAGE(C103:C104)</f>
        <v>30.452750000000002</v>
      </c>
      <c r="E104" s="41" t="s">
        <v>89</v>
      </c>
      <c r="F104" s="42" t="s">
        <v>119</v>
      </c>
      <c r="G104" s="42">
        <v>22.415400000000002</v>
      </c>
      <c r="H104" s="40">
        <f>AVERAGE(G103:G104)</f>
        <v>22.215050000000002</v>
      </c>
    </row>
    <row r="105" spans="1:8" ht="17" thickBot="1" x14ac:dyDescent="0.25">
      <c r="A105" s="41" t="s">
        <v>90</v>
      </c>
      <c r="B105" s="42" t="s">
        <v>108</v>
      </c>
      <c r="C105" s="42">
        <v>27.534300000000002</v>
      </c>
      <c r="D105" s="29">
        <f>STDEV(C105:C106)</f>
        <v>0.39392918779902697</v>
      </c>
      <c r="E105" s="41" t="s">
        <v>90</v>
      </c>
      <c r="F105" s="42" t="s">
        <v>119</v>
      </c>
      <c r="G105" s="42">
        <v>20.825700000000001</v>
      </c>
      <c r="H105" s="29">
        <f>STDEV(G105:G106)</f>
        <v>0.50395500295165108</v>
      </c>
    </row>
    <row r="106" spans="1:8" ht="17" thickBot="1" x14ac:dyDescent="0.25">
      <c r="A106" s="41" t="s">
        <v>90</v>
      </c>
      <c r="B106" s="42" t="s">
        <v>108</v>
      </c>
      <c r="C106" s="42">
        <v>26.9772</v>
      </c>
      <c r="D106" s="40">
        <f>AVERAGE(C105:C106)</f>
        <v>27.255749999999999</v>
      </c>
      <c r="E106" s="41" t="s">
        <v>90</v>
      </c>
      <c r="F106" s="42" t="s">
        <v>119</v>
      </c>
      <c r="G106" s="42">
        <v>21.538399999999999</v>
      </c>
      <c r="H106" s="40">
        <f>AVERAGE(G105:G106)</f>
        <v>21.18205</v>
      </c>
    </row>
    <row r="107" spans="1:8" ht="17" thickBot="1" x14ac:dyDescent="0.25">
      <c r="A107" s="41" t="s">
        <v>91</v>
      </c>
      <c r="B107" s="42" t="s">
        <v>108</v>
      </c>
      <c r="C107" s="42">
        <v>26.898700000000002</v>
      </c>
      <c r="D107" s="29">
        <f>STDEV(C107:C108)</f>
        <v>0.16114963543241292</v>
      </c>
      <c r="E107" s="41" t="s">
        <v>91</v>
      </c>
      <c r="F107" s="42" t="s">
        <v>119</v>
      </c>
      <c r="G107" s="42">
        <v>21.4969</v>
      </c>
      <c r="H107" s="29">
        <f>STDEV(G107:G108)</f>
        <v>0.63724463120531616</v>
      </c>
    </row>
    <row r="108" spans="1:8" ht="17" thickBot="1" x14ac:dyDescent="0.25">
      <c r="A108" s="41" t="s">
        <v>91</v>
      </c>
      <c r="B108" s="42" t="s">
        <v>108</v>
      </c>
      <c r="C108" s="42">
        <v>27.1266</v>
      </c>
      <c r="D108" s="40">
        <f>AVERAGE(C107:C108)</f>
        <v>27.012650000000001</v>
      </c>
      <c r="E108" s="41" t="s">
        <v>91</v>
      </c>
      <c r="F108" s="42" t="s">
        <v>119</v>
      </c>
      <c r="G108" s="42">
        <v>22.398099999999999</v>
      </c>
      <c r="H108" s="40">
        <f>AVERAGE(G107:G108)</f>
        <v>21.947499999999998</v>
      </c>
    </row>
    <row r="109" spans="1:8" ht="17" thickBot="1" x14ac:dyDescent="0.25">
      <c r="A109" s="41" t="s">
        <v>92</v>
      </c>
      <c r="B109" s="42" t="s">
        <v>108</v>
      </c>
      <c r="C109" s="42">
        <v>27.198399999999999</v>
      </c>
      <c r="D109" s="29">
        <f>STDEV(C109:C110)</f>
        <v>0.41733442225629991</v>
      </c>
      <c r="E109" s="41" t="s">
        <v>92</v>
      </c>
      <c r="F109" s="42" t="s">
        <v>119</v>
      </c>
      <c r="G109" s="42">
        <v>22.3902</v>
      </c>
      <c r="H109" s="29">
        <f>STDEV(G109:G110)</f>
        <v>0.50593490193897384</v>
      </c>
    </row>
    <row r="110" spans="1:8" ht="17" thickBot="1" x14ac:dyDescent="0.25">
      <c r="A110" s="41" t="s">
        <v>92</v>
      </c>
      <c r="B110" s="42" t="s">
        <v>108</v>
      </c>
      <c r="C110" s="42">
        <v>26.6082</v>
      </c>
      <c r="D110" s="40">
        <f>AVERAGE(C109:C110)</f>
        <v>26.903300000000002</v>
      </c>
      <c r="E110" s="41" t="s">
        <v>92</v>
      </c>
      <c r="F110" s="42" t="s">
        <v>119</v>
      </c>
      <c r="G110" s="42">
        <v>21.674700000000001</v>
      </c>
      <c r="H110" s="40">
        <f>AVERAGE(G109:G110)</f>
        <v>22.032450000000001</v>
      </c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3" priority="87" operator="lessThan">
      <formula>0.3</formula>
    </cfRule>
  </conditionalFormatting>
  <conditionalFormatting sqref="D7">
    <cfRule type="cellIs" dxfId="272" priority="57" operator="lessThan">
      <formula>0.3</formula>
    </cfRule>
  </conditionalFormatting>
  <conditionalFormatting sqref="D9">
    <cfRule type="cellIs" dxfId="271" priority="56" operator="lessThan">
      <formula>0.3</formula>
    </cfRule>
  </conditionalFormatting>
  <conditionalFormatting sqref="D11">
    <cfRule type="cellIs" dxfId="270" priority="55" operator="lessThan">
      <formula>0.3</formula>
    </cfRule>
  </conditionalFormatting>
  <conditionalFormatting sqref="D13">
    <cfRule type="cellIs" dxfId="269" priority="54" operator="lessThan">
      <formula>0.3</formula>
    </cfRule>
  </conditionalFormatting>
  <conditionalFormatting sqref="D23">
    <cfRule type="cellIs" dxfId="268" priority="48" operator="lessThan">
      <formula>0.3</formula>
    </cfRule>
  </conditionalFormatting>
  <conditionalFormatting sqref="D25">
    <cfRule type="cellIs" dxfId="267" priority="47" operator="lessThan">
      <formula>0.3</formula>
    </cfRule>
  </conditionalFormatting>
  <conditionalFormatting sqref="D27">
    <cfRule type="cellIs" dxfId="266" priority="46" operator="lessThan">
      <formula>0.3</formula>
    </cfRule>
  </conditionalFormatting>
  <conditionalFormatting sqref="D29">
    <cfRule type="cellIs" dxfId="265" priority="45" operator="lessThan">
      <formula>0.3</formula>
    </cfRule>
  </conditionalFormatting>
  <conditionalFormatting sqref="D31">
    <cfRule type="cellIs" dxfId="264" priority="44" operator="lessThan">
      <formula>0.3</formula>
    </cfRule>
  </conditionalFormatting>
  <conditionalFormatting sqref="D43">
    <cfRule type="cellIs" dxfId="263" priority="38" operator="lessThan">
      <formula>0.3</formula>
    </cfRule>
  </conditionalFormatting>
  <conditionalFormatting sqref="D45">
    <cfRule type="cellIs" dxfId="262" priority="37" operator="lessThan">
      <formula>0.3</formula>
    </cfRule>
  </conditionalFormatting>
  <conditionalFormatting sqref="D47">
    <cfRule type="cellIs" dxfId="261" priority="36" operator="lessThan">
      <formula>0.3</formula>
    </cfRule>
  </conditionalFormatting>
  <conditionalFormatting sqref="D49">
    <cfRule type="cellIs" dxfId="260" priority="35" operator="lessThan">
      <formula>0.3</formula>
    </cfRule>
  </conditionalFormatting>
  <conditionalFormatting sqref="D61">
    <cfRule type="cellIs" dxfId="259" priority="30" operator="lessThan">
      <formula>0.3</formula>
    </cfRule>
  </conditionalFormatting>
  <conditionalFormatting sqref="D63">
    <cfRule type="cellIs" dxfId="258" priority="29" operator="lessThan">
      <formula>0.3</formula>
    </cfRule>
  </conditionalFormatting>
  <conditionalFormatting sqref="D65">
    <cfRule type="cellIs" dxfId="257" priority="28" operator="lessThan">
      <formula>0.3</formula>
    </cfRule>
  </conditionalFormatting>
  <conditionalFormatting sqref="D67">
    <cfRule type="cellIs" dxfId="256" priority="27" operator="lessThan">
      <formula>0.3</formula>
    </cfRule>
  </conditionalFormatting>
  <conditionalFormatting sqref="D69">
    <cfRule type="cellIs" dxfId="255" priority="26" operator="lessThan">
      <formula>0.3</formula>
    </cfRule>
  </conditionalFormatting>
  <conditionalFormatting sqref="D81">
    <cfRule type="cellIs" dxfId="254" priority="20" operator="lessThan">
      <formula>0.3</formula>
    </cfRule>
  </conditionalFormatting>
  <conditionalFormatting sqref="D83">
    <cfRule type="cellIs" dxfId="253" priority="19" operator="lessThan">
      <formula>0.3</formula>
    </cfRule>
  </conditionalFormatting>
  <conditionalFormatting sqref="D85">
    <cfRule type="cellIs" dxfId="252" priority="18" operator="lessThan">
      <formula>0.3</formula>
    </cfRule>
  </conditionalFormatting>
  <conditionalFormatting sqref="D87">
    <cfRule type="cellIs" dxfId="251" priority="17" operator="lessThan">
      <formula>0.3</formula>
    </cfRule>
  </conditionalFormatting>
  <conditionalFormatting sqref="D89">
    <cfRule type="cellIs" dxfId="250" priority="16" operator="lessThan">
      <formula>0.3</formula>
    </cfRule>
  </conditionalFormatting>
  <conditionalFormatting sqref="D101">
    <cfRule type="cellIs" dxfId="249" priority="10" operator="lessThan">
      <formula>0.3</formula>
    </cfRule>
  </conditionalFormatting>
  <conditionalFormatting sqref="D103">
    <cfRule type="cellIs" dxfId="248" priority="9" operator="lessThan">
      <formula>0.3</formula>
    </cfRule>
  </conditionalFormatting>
  <conditionalFormatting sqref="D105">
    <cfRule type="cellIs" dxfId="247" priority="8" operator="lessThan">
      <formula>0.3</formula>
    </cfRule>
  </conditionalFormatting>
  <conditionalFormatting sqref="D107">
    <cfRule type="cellIs" dxfId="246" priority="7" operator="lessThan">
      <formula>0.3</formula>
    </cfRule>
  </conditionalFormatting>
  <conditionalFormatting sqref="D109">
    <cfRule type="cellIs" dxfId="245" priority="6" operator="lessThan">
      <formula>0.3</formula>
    </cfRule>
  </conditionalFormatting>
  <conditionalFormatting sqref="H5">
    <cfRule type="cellIs" dxfId="244" priority="49" operator="lessThan">
      <formula>0.3</formula>
    </cfRule>
  </conditionalFormatting>
  <conditionalFormatting sqref="H7">
    <cfRule type="cellIs" dxfId="243" priority="50" operator="lessThan">
      <formula>0.3</formula>
    </cfRule>
  </conditionalFormatting>
  <conditionalFormatting sqref="H9">
    <cfRule type="cellIs" dxfId="242" priority="51" operator="lessThan">
      <formula>0.3</formula>
    </cfRule>
  </conditionalFormatting>
  <conditionalFormatting sqref="H11">
    <cfRule type="cellIs" dxfId="241" priority="52" operator="lessThan">
      <formula>0.3</formula>
    </cfRule>
  </conditionalFormatting>
  <conditionalFormatting sqref="H13">
    <cfRule type="cellIs" dxfId="240" priority="53" operator="lessThan">
      <formula>0.3</formula>
    </cfRule>
  </conditionalFormatting>
  <conditionalFormatting sqref="H23">
    <cfRule type="cellIs" dxfId="239" priority="39" operator="lessThan">
      <formula>0.3</formula>
    </cfRule>
  </conditionalFormatting>
  <conditionalFormatting sqref="H25">
    <cfRule type="cellIs" dxfId="238" priority="40" operator="lessThan">
      <formula>0.3</formula>
    </cfRule>
  </conditionalFormatting>
  <conditionalFormatting sqref="H27">
    <cfRule type="cellIs" dxfId="237" priority="41" operator="lessThan">
      <formula>0.3</formula>
    </cfRule>
  </conditionalFormatting>
  <conditionalFormatting sqref="H29">
    <cfRule type="cellIs" dxfId="236" priority="42" operator="lessThan">
      <formula>0.3</formula>
    </cfRule>
  </conditionalFormatting>
  <conditionalFormatting sqref="H31">
    <cfRule type="cellIs" dxfId="235" priority="43" operator="lessThan">
      <formula>0.3</formula>
    </cfRule>
  </conditionalFormatting>
  <conditionalFormatting sqref="H43">
    <cfRule type="cellIs" dxfId="234" priority="34" operator="lessThan">
      <formula>0.3</formula>
    </cfRule>
  </conditionalFormatting>
  <conditionalFormatting sqref="H45">
    <cfRule type="cellIs" dxfId="233" priority="33" operator="lessThan">
      <formula>0.3</formula>
    </cfRule>
  </conditionalFormatting>
  <conditionalFormatting sqref="H47">
    <cfRule type="cellIs" dxfId="232" priority="32" operator="lessThan">
      <formula>0.3</formula>
    </cfRule>
  </conditionalFormatting>
  <conditionalFormatting sqref="H49">
    <cfRule type="cellIs" dxfId="231" priority="31" operator="lessThan">
      <formula>0.3</formula>
    </cfRule>
  </conditionalFormatting>
  <conditionalFormatting sqref="H61">
    <cfRule type="cellIs" dxfId="230" priority="21" operator="lessThan">
      <formula>0.3</formula>
    </cfRule>
  </conditionalFormatting>
  <conditionalFormatting sqref="H63">
    <cfRule type="cellIs" dxfId="229" priority="22" operator="lessThan">
      <formula>0.3</formula>
    </cfRule>
  </conditionalFormatting>
  <conditionalFormatting sqref="H65">
    <cfRule type="cellIs" dxfId="228" priority="23" operator="lessThan">
      <formula>0.3</formula>
    </cfRule>
  </conditionalFormatting>
  <conditionalFormatting sqref="H67">
    <cfRule type="cellIs" dxfId="227" priority="24" operator="lessThan">
      <formula>0.3</formula>
    </cfRule>
  </conditionalFormatting>
  <conditionalFormatting sqref="H69">
    <cfRule type="cellIs" dxfId="226" priority="25" operator="lessThan">
      <formula>0.3</formula>
    </cfRule>
  </conditionalFormatting>
  <conditionalFormatting sqref="H81">
    <cfRule type="cellIs" dxfId="225" priority="11" operator="lessThan">
      <formula>0.3</formula>
    </cfRule>
  </conditionalFormatting>
  <conditionalFormatting sqref="H83">
    <cfRule type="cellIs" dxfId="224" priority="12" operator="lessThan">
      <formula>0.3</formula>
    </cfRule>
  </conditionalFormatting>
  <conditionalFormatting sqref="H85">
    <cfRule type="cellIs" dxfId="223" priority="13" operator="lessThan">
      <formula>0.3</formula>
    </cfRule>
  </conditionalFormatting>
  <conditionalFormatting sqref="H87">
    <cfRule type="cellIs" dxfId="222" priority="14" operator="lessThan">
      <formula>0.3</formula>
    </cfRule>
  </conditionalFormatting>
  <conditionalFormatting sqref="H89">
    <cfRule type="cellIs" dxfId="221" priority="15" operator="lessThan">
      <formula>0.3</formula>
    </cfRule>
  </conditionalFormatting>
  <conditionalFormatting sqref="H101">
    <cfRule type="cellIs" dxfId="220" priority="1" operator="lessThan">
      <formula>0.3</formula>
    </cfRule>
  </conditionalFormatting>
  <conditionalFormatting sqref="H103">
    <cfRule type="cellIs" dxfId="219" priority="2" operator="lessThan">
      <formula>0.3</formula>
    </cfRule>
  </conditionalFormatting>
  <conditionalFormatting sqref="H105">
    <cfRule type="cellIs" dxfId="218" priority="3" operator="lessThan">
      <formula>0.3</formula>
    </cfRule>
  </conditionalFormatting>
  <conditionalFormatting sqref="H107">
    <cfRule type="cellIs" dxfId="217" priority="4" operator="lessThan">
      <formula>0.3</formula>
    </cfRule>
  </conditionalFormatting>
  <conditionalFormatting sqref="H109">
    <cfRule type="cellIs" dxfId="216" priority="5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D152" workbookViewId="0">
      <selection activeCell="O166" sqref="O166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85</v>
      </c>
      <c r="D2" s="4"/>
      <c r="E2" s="15">
        <f>P19</f>
        <v>24.2346</v>
      </c>
      <c r="F2" s="4">
        <f>AVERAGE(E2)</f>
        <v>24.2346</v>
      </c>
      <c r="G2" s="4">
        <f>SUM(F2,-F9)</f>
        <v>4.0807000000000002</v>
      </c>
      <c r="H2" s="4">
        <f>SUM(G5,-G2)</f>
        <v>-2.4100000000000676E-2</v>
      </c>
      <c r="I2" s="14">
        <f>POWER(2,-H2)</f>
        <v>1.0168451531843812</v>
      </c>
      <c r="K2" s="17" t="s">
        <v>120</v>
      </c>
      <c r="L2" s="16" t="s">
        <v>28</v>
      </c>
      <c r="M2" s="4" t="s">
        <v>85</v>
      </c>
      <c r="N2" s="4"/>
      <c r="O2" s="15">
        <f>P19</f>
        <v>24.2346</v>
      </c>
      <c r="P2" s="4">
        <f>AVERAGE(O2)</f>
        <v>24.2346</v>
      </c>
      <c r="Q2" s="4">
        <f>SUM(P2,-P9)</f>
        <v>4.0807000000000002</v>
      </c>
      <c r="R2" s="4">
        <f>SUM(Q5,-Q2)</f>
        <v>0.33050000000000068</v>
      </c>
      <c r="S2" s="14">
        <f>POWER(2,-R2)</f>
        <v>0.79526081959126327</v>
      </c>
    </row>
    <row r="3" spans="1:19" x14ac:dyDescent="0.2">
      <c r="A3" s="4" t="s">
        <v>5</v>
      </c>
      <c r="B3" s="7"/>
      <c r="C3" s="4" t="s">
        <v>85</v>
      </c>
      <c r="D3" s="7"/>
      <c r="F3" s="4"/>
      <c r="G3" s="4"/>
      <c r="H3" s="4"/>
      <c r="I3" s="5"/>
      <c r="K3" s="4" t="s">
        <v>5</v>
      </c>
      <c r="L3" s="7"/>
      <c r="M3" s="4" t="s">
        <v>85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85</v>
      </c>
      <c r="D5" s="6"/>
      <c r="E5">
        <f>P21</f>
        <v>28.619900000000001</v>
      </c>
      <c r="F5" s="4">
        <f>AVERAGE(E5:E6)</f>
        <v>28.619900000000001</v>
      </c>
      <c r="G5" s="4">
        <f>SUM(F5,-F12)</f>
        <v>4.0565999999999995</v>
      </c>
      <c r="H5" s="4"/>
      <c r="I5" s="5"/>
      <c r="K5" s="4" t="s">
        <v>6</v>
      </c>
      <c r="L5" s="7"/>
      <c r="M5" s="4" t="s">
        <v>85</v>
      </c>
      <c r="N5" s="6"/>
      <c r="O5" s="15">
        <f>P20</f>
        <v>23.9953</v>
      </c>
      <c r="P5" s="4">
        <f>AVERAGE(O5:O6)</f>
        <v>23.9953</v>
      </c>
      <c r="Q5" s="4">
        <f>SUM(P5,-P12)</f>
        <v>4.4112000000000009</v>
      </c>
      <c r="R5" s="4"/>
      <c r="S5" s="5"/>
    </row>
    <row r="6" spans="1:19" x14ac:dyDescent="0.2">
      <c r="A6" s="4" t="s">
        <v>6</v>
      </c>
      <c r="B6" s="7"/>
      <c r="C6" s="4" t="s">
        <v>85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20.1539</v>
      </c>
      <c r="F9" s="4">
        <f>AVERAGE(E9)</f>
        <v>20.1539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20.1539</v>
      </c>
      <c r="P9" s="4">
        <f>AVERAGE(O9)</f>
        <v>20.1539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24.563300000000002</v>
      </c>
      <c r="F12" s="4">
        <f>AVERAGE(E12:E13)</f>
        <v>24.563300000000002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19.584099999999999</v>
      </c>
      <c r="P12" s="4">
        <f>AVERAGE(O12:O13)</f>
        <v>19.584099999999999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85</v>
      </c>
      <c r="D18" s="4"/>
      <c r="E18" s="15">
        <f>P19</f>
        <v>24.2346</v>
      </c>
      <c r="F18" s="4">
        <f>AVERAGE(E18:E19)</f>
        <v>24.2346</v>
      </c>
      <c r="G18" s="4">
        <f>SUM(F18,-F25)</f>
        <v>4.0807000000000002</v>
      </c>
      <c r="H18" s="4">
        <f>SUM(G21,-G18)</f>
        <v>0.37239999999999895</v>
      </c>
      <c r="I18" s="14">
        <f>POWER(2,-H18)</f>
        <v>0.77249633848978128</v>
      </c>
      <c r="O18" s="13" t="s">
        <v>22</v>
      </c>
      <c r="P18" s="13" t="s">
        <v>85</v>
      </c>
    </row>
    <row r="19" spans="1:16" x14ac:dyDescent="0.2">
      <c r="A19" s="4" t="s">
        <v>5</v>
      </c>
      <c r="B19" s="7"/>
      <c r="C19" s="4" t="s">
        <v>85</v>
      </c>
      <c r="D19" s="7"/>
      <c r="E19" s="8" t="s">
        <v>7</v>
      </c>
      <c r="F19" s="4"/>
      <c r="G19" s="4"/>
      <c r="H19" s="4"/>
      <c r="I19" s="5"/>
      <c r="N19" s="25" t="s">
        <v>121</v>
      </c>
      <c r="O19" s="25">
        <v>20.1539</v>
      </c>
      <c r="P19" s="25">
        <v>24.2346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121</v>
      </c>
      <c r="O20" s="25">
        <v>19.584099999999999</v>
      </c>
      <c r="P20" s="25">
        <v>23.9953</v>
      </c>
    </row>
    <row r="21" spans="1:16" x14ac:dyDescent="0.2">
      <c r="A21" s="4" t="s">
        <v>6</v>
      </c>
      <c r="B21" s="7"/>
      <c r="C21" s="4" t="s">
        <v>85</v>
      </c>
      <c r="D21" s="6"/>
      <c r="E21">
        <f>P22</f>
        <v>29.090499999999999</v>
      </c>
      <c r="F21" s="4">
        <f>AVERAGE(E21:E22)</f>
        <v>29.090499999999999</v>
      </c>
      <c r="G21" s="4">
        <f>SUM(F21,-F28)</f>
        <v>4.4530999999999992</v>
      </c>
      <c r="H21" s="4"/>
      <c r="I21" s="5"/>
      <c r="N21" s="25" t="s">
        <v>21</v>
      </c>
      <c r="O21" s="25">
        <v>24.563300000000002</v>
      </c>
      <c r="P21" s="25">
        <v>28.619900000000001</v>
      </c>
    </row>
    <row r="22" spans="1:16" x14ac:dyDescent="0.2">
      <c r="A22" s="4" t="s">
        <v>6</v>
      </c>
      <c r="B22" s="7"/>
      <c r="C22" s="4" t="s">
        <v>85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24.6374</v>
      </c>
      <c r="P22" s="25">
        <v>29.090499999999999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20.1539</v>
      </c>
      <c r="F25" s="4">
        <f>AVERAGE(E25:E26)</f>
        <v>20.1539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24.6374</v>
      </c>
      <c r="F28" s="4">
        <f>AVERAGE(E28:E29)</f>
        <v>24.6374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85</v>
      </c>
      <c r="D35" s="4"/>
      <c r="E35" s="15">
        <f>P53</f>
        <v>24.332899999999999</v>
      </c>
      <c r="F35" s="4">
        <f>AVERAGE(E35)</f>
        <v>24.332899999999999</v>
      </c>
      <c r="G35" s="4">
        <f>SUM(F35,-F42)</f>
        <v>4.9704999999999977</v>
      </c>
      <c r="H35" s="4">
        <f>SUM(G38,-G35)</f>
        <v>-1.0460999999999956</v>
      </c>
      <c r="I35" s="14">
        <f>POWER(2,-H35)</f>
        <v>2.0649401967535987</v>
      </c>
      <c r="K35" s="17" t="s">
        <v>32</v>
      </c>
      <c r="L35" s="16" t="s">
        <v>28</v>
      </c>
      <c r="M35" s="4" t="s">
        <v>85</v>
      </c>
      <c r="N35" s="4"/>
      <c r="O35" s="15">
        <f>P53</f>
        <v>24.332899999999999</v>
      </c>
      <c r="P35" s="4">
        <f>AVERAGE(O35)</f>
        <v>24.332899999999999</v>
      </c>
      <c r="Q35" s="4">
        <f>SUM(P35,-P42)</f>
        <v>4.9704999999999977</v>
      </c>
      <c r="R35" s="4">
        <f>SUM(Q38,-Q35)</f>
        <v>-1.259999999999998</v>
      </c>
      <c r="S35" s="14">
        <f>POWER(2,-R35)</f>
        <v>2.3949574092378541</v>
      </c>
    </row>
    <row r="36" spans="1:19" x14ac:dyDescent="0.2">
      <c r="A36" s="4" t="s">
        <v>5</v>
      </c>
      <c r="B36" s="7"/>
      <c r="C36" s="4" t="s">
        <v>85</v>
      </c>
      <c r="D36" s="7"/>
      <c r="F36" s="4"/>
      <c r="G36" s="4"/>
      <c r="H36" s="4"/>
      <c r="I36" s="5"/>
      <c r="K36" s="4" t="s">
        <v>5</v>
      </c>
      <c r="L36" s="7"/>
      <c r="M36" s="4" t="s">
        <v>85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85</v>
      </c>
      <c r="D38" s="6"/>
      <c r="E38">
        <f>P55</f>
        <v>26.589300000000001</v>
      </c>
      <c r="F38" s="4">
        <f>AVERAGE(E38:E39)</f>
        <v>26.589300000000001</v>
      </c>
      <c r="G38" s="4">
        <f>SUM(F38,-F45)</f>
        <v>3.9244000000000021</v>
      </c>
      <c r="H38" s="4"/>
      <c r="I38" s="5"/>
      <c r="K38" s="4" t="s">
        <v>6</v>
      </c>
      <c r="L38" s="7"/>
      <c r="M38" s="4" t="s">
        <v>85</v>
      </c>
      <c r="N38" s="6"/>
      <c r="O38" s="15">
        <f>P54</f>
        <v>24.170300000000001</v>
      </c>
      <c r="P38" s="4">
        <f>AVERAGE(O38:O39)</f>
        <v>24.170300000000001</v>
      </c>
      <c r="Q38" s="4">
        <f>SUM(P38,-P45)</f>
        <v>3.7104999999999997</v>
      </c>
      <c r="R38" s="4"/>
      <c r="S38" s="5"/>
    </row>
    <row r="39" spans="1:19" x14ac:dyDescent="0.2">
      <c r="A39" s="4" t="s">
        <v>6</v>
      </c>
      <c r="B39" s="7"/>
      <c r="C39" s="4" t="s">
        <v>85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19.362400000000001</v>
      </c>
      <c r="F42" s="4">
        <f>AVERAGE(E42)</f>
        <v>19.362400000000001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19.362400000000001</v>
      </c>
      <c r="P42" s="4">
        <f>AVERAGE(O42)</f>
        <v>19.362400000000001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22.664899999999999</v>
      </c>
      <c r="F45" s="4">
        <f>AVERAGE(E45:E46)</f>
        <v>22.664899999999999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20.459800000000001</v>
      </c>
      <c r="P45" s="4">
        <f>AVERAGE(O45:O46)</f>
        <v>20.459800000000001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85</v>
      </c>
      <c r="D51" s="4"/>
      <c r="E51" s="15">
        <f>P53</f>
        <v>24.332899999999999</v>
      </c>
      <c r="F51" s="4">
        <f>AVERAGE(E51:E52)</f>
        <v>24.332899999999999</v>
      </c>
      <c r="G51" s="4">
        <f>SUM(F51,-F58)</f>
        <v>4.9704999999999977</v>
      </c>
      <c r="H51" s="4">
        <f>SUM(G54,-G51)</f>
        <v>-1.0867999999999967</v>
      </c>
      <c r="I51" s="14">
        <f>POWER(2,-H51)</f>
        <v>2.12402390034433</v>
      </c>
    </row>
    <row r="52" spans="1:16" x14ac:dyDescent="0.2">
      <c r="A52" s="4" t="s">
        <v>5</v>
      </c>
      <c r="B52" s="7"/>
      <c r="C52" s="4" t="s">
        <v>85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59</v>
      </c>
      <c r="O53">
        <v>19.362400000000001</v>
      </c>
      <c r="P53">
        <v>24.332899999999999</v>
      </c>
    </row>
    <row r="54" spans="1:16" x14ac:dyDescent="0.2">
      <c r="A54" s="4" t="s">
        <v>6</v>
      </c>
      <c r="B54" s="7"/>
      <c r="C54" s="4" t="s">
        <v>85</v>
      </c>
      <c r="D54" s="6"/>
      <c r="E54">
        <f>P56</f>
        <v>26.437200000000001</v>
      </c>
      <c r="F54" s="4">
        <f>AVERAGE(E54:E55)</f>
        <v>26.437200000000001</v>
      </c>
      <c r="G54" s="4">
        <f>SUM(F54,-F61)</f>
        <v>3.883700000000001</v>
      </c>
      <c r="H54" s="4"/>
      <c r="I54" s="5"/>
      <c r="N54" t="s">
        <v>59</v>
      </c>
      <c r="O54">
        <v>20.459800000000001</v>
      </c>
      <c r="P54">
        <v>24.170300000000001</v>
      </c>
    </row>
    <row r="55" spans="1:16" x14ac:dyDescent="0.2">
      <c r="A55" s="4" t="s">
        <v>6</v>
      </c>
      <c r="B55" s="7"/>
      <c r="C55" s="4" t="s">
        <v>85</v>
      </c>
      <c r="D55" s="4"/>
      <c r="E55" s="8" t="s">
        <v>7</v>
      </c>
      <c r="F55" s="4"/>
      <c r="G55" s="4"/>
      <c r="H55" s="4"/>
      <c r="I55" s="5"/>
      <c r="N55" t="s">
        <v>61</v>
      </c>
      <c r="O55">
        <v>22.664899999999999</v>
      </c>
      <c r="P55">
        <v>26.589300000000001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61</v>
      </c>
      <c r="O56">
        <v>22.5535</v>
      </c>
      <c r="P56">
        <v>26.437200000000001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19.362400000000001</v>
      </c>
      <c r="F58" s="4">
        <f>AVERAGE(E58:E59)</f>
        <v>19.362400000000001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22.5535</v>
      </c>
      <c r="F61" s="4">
        <f>AVERAGE(E61:E62)</f>
        <v>22.5535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85</v>
      </c>
      <c r="D67" s="4"/>
      <c r="E67" s="15">
        <f>P87</f>
        <v>26.8248</v>
      </c>
      <c r="F67" s="4">
        <f>AVERAGE(E67)</f>
        <v>26.8248</v>
      </c>
      <c r="G67" s="4">
        <f>SUM(F67,-F74)</f>
        <v>5.9936000000000007</v>
      </c>
      <c r="H67" s="4">
        <f>SUM(G70,-G67)</f>
        <v>-2.4925999999999995</v>
      </c>
      <c r="I67" s="14">
        <f>POWER(2,-H67)</f>
        <v>5.627912896183207</v>
      </c>
      <c r="K67" s="17" t="s">
        <v>34</v>
      </c>
      <c r="L67" s="16" t="s">
        <v>28</v>
      </c>
      <c r="M67" s="4" t="s">
        <v>85</v>
      </c>
      <c r="N67" s="4"/>
      <c r="O67" s="15">
        <f>P87</f>
        <v>26.8248</v>
      </c>
      <c r="P67" s="4">
        <f>AVERAGE(O67)</f>
        <v>26.8248</v>
      </c>
      <c r="Q67" s="4">
        <f>SUM(P67,-P74)</f>
        <v>5.9936000000000007</v>
      </c>
      <c r="R67" s="4">
        <f>SUM(Q70,-Q67)</f>
        <v>-0.84090000000000131</v>
      </c>
      <c r="S67" s="14">
        <f>POWER(2,-R67)</f>
        <v>1.7911671816305565</v>
      </c>
      <c r="BF67" s="17" t="s">
        <v>20</v>
      </c>
      <c r="BG67" s="16" t="s">
        <v>28</v>
      </c>
      <c r="BH67" s="4" t="s">
        <v>85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85</v>
      </c>
      <c r="D68" s="7"/>
      <c r="F68" s="4"/>
      <c r="G68" s="4"/>
      <c r="H68" s="4"/>
      <c r="I68" s="5"/>
      <c r="K68" s="4" t="s">
        <v>5</v>
      </c>
      <c r="L68" s="7"/>
      <c r="M68" s="4" t="s">
        <v>85</v>
      </c>
      <c r="N68" s="7"/>
      <c r="P68" s="4"/>
      <c r="Q68" s="4"/>
      <c r="R68" s="4"/>
      <c r="S68" s="5"/>
      <c r="BF68" s="4" t="s">
        <v>5</v>
      </c>
      <c r="BG68" s="7"/>
      <c r="BH68" s="4" t="s">
        <v>85</v>
      </c>
      <c r="BI68" s="7"/>
      <c r="BK68" s="4"/>
      <c r="BL68" s="4"/>
      <c r="BM68" s="4"/>
      <c r="BN68" s="5"/>
      <c r="BP68" s="4" t="s">
        <v>5</v>
      </c>
      <c r="BQ68" s="7"/>
      <c r="BR68" s="4" t="s">
        <v>85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85</v>
      </c>
      <c r="D70" s="6"/>
      <c r="E70">
        <f>P89</f>
        <v>27.406300000000002</v>
      </c>
      <c r="F70" s="4">
        <f>AVERAGE(E70:E71)</f>
        <v>27.406300000000002</v>
      </c>
      <c r="G70" s="4">
        <f>SUM(F70,-F77)</f>
        <v>3.5010000000000012</v>
      </c>
      <c r="H70" s="4"/>
      <c r="I70" s="5"/>
      <c r="K70" s="4" t="s">
        <v>6</v>
      </c>
      <c r="L70" s="7"/>
      <c r="M70" s="4" t="s">
        <v>85</v>
      </c>
      <c r="N70" s="6"/>
      <c r="O70" s="15">
        <f>P88</f>
        <v>26.946899999999999</v>
      </c>
      <c r="P70" s="4">
        <f>AVERAGE(O70:O71)</f>
        <v>26.946899999999999</v>
      </c>
      <c r="Q70" s="4">
        <f>SUM(P70,-P77)</f>
        <v>5.1526999999999994</v>
      </c>
      <c r="R70" s="4"/>
      <c r="S70" s="5"/>
      <c r="BF70" s="4" t="s">
        <v>6</v>
      </c>
      <c r="BG70" s="7"/>
      <c r="BH70" s="4" t="s">
        <v>85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20.831199999999999</v>
      </c>
      <c r="F74" s="4">
        <f>AVERAGE(E74)</f>
        <v>20.831199999999999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20.831199999999999</v>
      </c>
      <c r="P74" s="4">
        <f>AVERAGE(O74)</f>
        <v>20.831199999999999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23.9053</v>
      </c>
      <c r="F77" s="4">
        <f>AVERAGE(E77:E78)</f>
        <v>23.9053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21.7942</v>
      </c>
      <c r="P77" s="4">
        <f>AVERAGE(O77:O78)</f>
        <v>21.7942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85</v>
      </c>
      <c r="D83" s="4"/>
      <c r="E83" s="15">
        <f>P87</f>
        <v>26.8248</v>
      </c>
      <c r="F83" s="4">
        <f>AVERAGE(E83:E84)</f>
        <v>26.8248</v>
      </c>
      <c r="G83" s="4">
        <f>SUM(F83,-F90)</f>
        <v>5.9936000000000007</v>
      </c>
      <c r="H83" s="4">
        <f>SUM(G86,-G83)</f>
        <v>-2.1656000000000013</v>
      </c>
      <c r="I83" s="14">
        <f>POWER(2,-H83)</f>
        <v>4.4865298194627181</v>
      </c>
      <c r="BF83" s="17" t="s">
        <v>20</v>
      </c>
      <c r="BG83" s="16" t="s">
        <v>30</v>
      </c>
      <c r="BH83" s="4" t="s">
        <v>85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85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85</v>
      </c>
      <c r="D86" s="6"/>
      <c r="E86">
        <f>P90</f>
        <v>27.769400000000001</v>
      </c>
      <c r="F86" s="4">
        <f>AVERAGE(E86:E87)</f>
        <v>27.769400000000001</v>
      </c>
      <c r="G86" s="4">
        <f>SUM(F86,-F93)</f>
        <v>3.8279999999999994</v>
      </c>
      <c r="H86" s="4"/>
      <c r="I86" s="5"/>
      <c r="O86" s="13" t="s">
        <v>22</v>
      </c>
      <c r="P86" s="13" t="s">
        <v>85</v>
      </c>
      <c r="BF86" s="4" t="s">
        <v>6</v>
      </c>
      <c r="BG86" s="7"/>
      <c r="BH86" s="4" t="s">
        <v>85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85</v>
      </c>
      <c r="D87" s="4"/>
      <c r="E87" s="8" t="s">
        <v>7</v>
      </c>
      <c r="F87" s="4"/>
      <c r="G87" s="4"/>
      <c r="H87" s="4"/>
      <c r="I87" s="5"/>
      <c r="N87" t="s">
        <v>60</v>
      </c>
      <c r="O87">
        <v>20.831199999999999</v>
      </c>
      <c r="P87">
        <v>26.8248</v>
      </c>
      <c r="BF87" s="4" t="s">
        <v>6</v>
      </c>
      <c r="BG87" s="7"/>
      <c r="BH87" s="4" t="s">
        <v>85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60</v>
      </c>
      <c r="O88">
        <v>21.7942</v>
      </c>
      <c r="P88">
        <v>26.946899999999999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62</v>
      </c>
      <c r="O89">
        <v>23.9053</v>
      </c>
      <c r="P89">
        <v>27.406300000000002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20.831199999999999</v>
      </c>
      <c r="F90" s="4">
        <f>AVERAGE(E90:E91)</f>
        <v>20.831199999999999</v>
      </c>
      <c r="G90" s="4"/>
      <c r="H90" s="4"/>
      <c r="I90" s="5"/>
      <c r="N90" t="s">
        <v>62</v>
      </c>
      <c r="O90">
        <v>23.941400000000002</v>
      </c>
      <c r="P90">
        <v>27.769400000000001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23.941400000000002</v>
      </c>
      <c r="F93" s="4">
        <f>AVERAGE(E93:E94)</f>
        <v>23.941400000000002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85</v>
      </c>
      <c r="D99" s="4"/>
      <c r="E99" s="15">
        <f>P119</f>
        <v>25.305800000000001</v>
      </c>
      <c r="F99" s="4">
        <f>AVERAGE(E99)</f>
        <v>25.305800000000001</v>
      </c>
      <c r="G99" s="4">
        <f>SUM(F99,-F106)</f>
        <v>3.9014000000000024</v>
      </c>
      <c r="H99" s="4">
        <f>SUM(G102,-G99)</f>
        <v>-1.2018000000000022</v>
      </c>
      <c r="I99" s="14">
        <f>POWER(2,-H99)</f>
        <v>2.3002648801735619</v>
      </c>
      <c r="K99" s="17" t="s">
        <v>35</v>
      </c>
      <c r="L99" s="16" t="s">
        <v>28</v>
      </c>
      <c r="M99" s="4" t="s">
        <v>85</v>
      </c>
      <c r="N99" s="4"/>
      <c r="O99" s="15">
        <f>P119</f>
        <v>25.305800000000001</v>
      </c>
      <c r="P99" s="4">
        <f>AVERAGE(O99)</f>
        <v>25.305800000000001</v>
      </c>
      <c r="Q99" s="4">
        <f>SUM(P99,-P106)</f>
        <v>3.9014000000000024</v>
      </c>
      <c r="R99" s="4">
        <f>SUM(Q102,-Q99)</f>
        <v>0.99949999999999761</v>
      </c>
      <c r="S99" s="14">
        <f>POWER(2,-R99)</f>
        <v>0.50017331682692356</v>
      </c>
    </row>
    <row r="100" spans="1:19" x14ac:dyDescent="0.2">
      <c r="A100" s="4" t="s">
        <v>5</v>
      </c>
      <c r="B100" s="7"/>
      <c r="C100" s="4" t="s">
        <v>85</v>
      </c>
      <c r="D100" s="7"/>
      <c r="F100" s="4"/>
      <c r="G100" s="4"/>
      <c r="H100" s="4"/>
      <c r="I100" s="5"/>
      <c r="K100" s="4" t="s">
        <v>5</v>
      </c>
      <c r="L100" s="7"/>
      <c r="M100" s="4" t="s">
        <v>85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85</v>
      </c>
      <c r="D102" s="6"/>
      <c r="E102">
        <f>P121</f>
        <v>28.7029</v>
      </c>
      <c r="F102" s="4">
        <f>AVERAGE(E102:E103)</f>
        <v>28.7029</v>
      </c>
      <c r="G102" s="4">
        <f>SUM(F102,-F109)</f>
        <v>2.6996000000000002</v>
      </c>
      <c r="H102" s="4"/>
      <c r="I102" s="5"/>
      <c r="K102" s="4" t="s">
        <v>6</v>
      </c>
      <c r="L102" s="7"/>
      <c r="M102" s="4" t="s">
        <v>85</v>
      </c>
      <c r="N102" s="6"/>
      <c r="O102" s="15">
        <f>P120</f>
        <v>26.369299999999999</v>
      </c>
      <c r="P102" s="4">
        <f>AVERAGE(O102:O103)</f>
        <v>26.369299999999999</v>
      </c>
      <c r="Q102" s="4">
        <f>SUM(P102,-P109)</f>
        <v>4.9009</v>
      </c>
      <c r="R102" s="4"/>
      <c r="S102" s="5"/>
    </row>
    <row r="103" spans="1:19" x14ac:dyDescent="0.2">
      <c r="A103" s="4" t="s">
        <v>6</v>
      </c>
      <c r="B103" s="7"/>
      <c r="C103" s="4" t="s">
        <v>85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21.404399999999999</v>
      </c>
      <c r="F106" s="4">
        <f>AVERAGE(E106)</f>
        <v>21.404399999999999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21.404399999999999</v>
      </c>
      <c r="P106" s="4">
        <f>AVERAGE(O106)</f>
        <v>21.404399999999999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26.003299999999999</v>
      </c>
      <c r="F109" s="4">
        <f>AVERAGE(E109:E110)</f>
        <v>26.003299999999999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21.468399999999999</v>
      </c>
      <c r="P109" s="4">
        <f>AVERAGE(O109:O110)</f>
        <v>21.468399999999999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85</v>
      </c>
      <c r="D115" s="4"/>
      <c r="E115" s="15">
        <f>P119</f>
        <v>25.305800000000001</v>
      </c>
      <c r="F115" s="4">
        <f>AVERAGE(E115:E116)</f>
        <v>25.305800000000001</v>
      </c>
      <c r="G115" s="4">
        <f>SUM(F115,-F122)</f>
        <v>3.9014000000000024</v>
      </c>
      <c r="H115" s="4">
        <f>SUM(G118,-G115)</f>
        <v>-1.9342000000000041</v>
      </c>
      <c r="I115" s="14">
        <f>POWER(2,-H115)</f>
        <v>3.8216615035881349</v>
      </c>
    </row>
    <row r="116" spans="1:16" x14ac:dyDescent="0.2">
      <c r="A116" s="4" t="s">
        <v>5</v>
      </c>
      <c r="B116" s="7"/>
      <c r="C116" s="4" t="s">
        <v>85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85</v>
      </c>
      <c r="D118" s="6"/>
      <c r="E118">
        <f>P122</f>
        <v>28.3948</v>
      </c>
      <c r="F118" s="4">
        <f>AVERAGE(E118:E119)</f>
        <v>28.3948</v>
      </c>
      <c r="G118" s="4">
        <f>SUM(F118,-F125)</f>
        <v>1.9671999999999983</v>
      </c>
      <c r="H118" s="4"/>
      <c r="I118" s="5"/>
      <c r="O118" s="13" t="s">
        <v>22</v>
      </c>
      <c r="P118" s="13" t="s">
        <v>85</v>
      </c>
    </row>
    <row r="119" spans="1:16" x14ac:dyDescent="0.2">
      <c r="A119" s="4" t="s">
        <v>6</v>
      </c>
      <c r="B119" s="7"/>
      <c r="C119" s="4" t="s">
        <v>85</v>
      </c>
      <c r="D119" s="4"/>
      <c r="E119" s="8" t="s">
        <v>7</v>
      </c>
      <c r="F119" s="4"/>
      <c r="G119" s="4"/>
      <c r="H119" s="4"/>
      <c r="I119" s="5"/>
      <c r="N119" s="26" t="s">
        <v>51</v>
      </c>
      <c r="O119" s="26">
        <v>21.404399999999999</v>
      </c>
      <c r="P119" s="26">
        <v>25.305800000000001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52</v>
      </c>
      <c r="O120" s="26">
        <v>21.468399999999999</v>
      </c>
      <c r="P120" s="26">
        <v>26.369299999999999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26.003299999999999</v>
      </c>
      <c r="P121" s="26">
        <v>28.7029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21.404399999999999</v>
      </c>
      <c r="F122" s="4">
        <f>AVERAGE(E122:E123)</f>
        <v>21.404399999999999</v>
      </c>
      <c r="G122" s="4"/>
      <c r="H122" s="4"/>
      <c r="I122" s="5"/>
      <c r="N122" s="26" t="s">
        <v>45</v>
      </c>
      <c r="O122" s="26">
        <v>26.427600000000002</v>
      </c>
      <c r="P122" s="26">
        <v>28.3948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26.427600000000002</v>
      </c>
      <c r="F125" s="4">
        <f>AVERAGE(E125:E126)</f>
        <v>26.427600000000002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85</v>
      </c>
      <c r="D132" s="4"/>
      <c r="E132" s="15">
        <f>P152</f>
        <v>24.434799999999999</v>
      </c>
      <c r="F132" s="4">
        <f>AVERAGE(E132)</f>
        <v>24.434799999999999</v>
      </c>
      <c r="G132" s="4">
        <f>SUM(F132,-F139)</f>
        <v>4.3437999999999981</v>
      </c>
      <c r="H132" s="4">
        <f>SUM(G135,-G132)</f>
        <v>-4.8728999999999978</v>
      </c>
      <c r="I132" s="14">
        <f>POWER(2,-H132)</f>
        <v>29.301446873459856</v>
      </c>
      <c r="K132" s="17" t="s">
        <v>36</v>
      </c>
      <c r="L132" s="16" t="s">
        <v>28</v>
      </c>
      <c r="M132" s="4" t="s">
        <v>85</v>
      </c>
      <c r="N132" s="4"/>
      <c r="O132" s="15">
        <f>P152</f>
        <v>24.434799999999999</v>
      </c>
      <c r="P132" s="4">
        <f>AVERAGE(O132)</f>
        <v>24.434799999999999</v>
      </c>
      <c r="Q132" s="4">
        <f>SUM(P132,-P139)</f>
        <v>4.3437999999999981</v>
      </c>
      <c r="R132" s="4">
        <f>SUM(Q135,-Q132)</f>
        <v>-9.5799999999996999E-2</v>
      </c>
      <c r="S132" s="14">
        <f>POWER(2,-R132)</f>
        <v>1.0686578335088777</v>
      </c>
    </row>
    <row r="133" spans="1:19" x14ac:dyDescent="0.2">
      <c r="A133" s="4" t="s">
        <v>5</v>
      </c>
      <c r="B133" s="7"/>
      <c r="C133" s="4" t="s">
        <v>85</v>
      </c>
      <c r="D133" s="7"/>
      <c r="F133" s="4"/>
      <c r="G133" s="4"/>
      <c r="H133" s="4"/>
      <c r="I133" s="5"/>
      <c r="K133" s="4" t="s">
        <v>5</v>
      </c>
      <c r="L133" s="7"/>
      <c r="M133" s="4" t="s">
        <v>85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85</v>
      </c>
      <c r="D135" s="6"/>
      <c r="E135">
        <f>P154</f>
        <v>29.470400000000001</v>
      </c>
      <c r="F135" s="4">
        <f>AVERAGE(E135:E136)</f>
        <v>29.470400000000001</v>
      </c>
      <c r="G135" s="4">
        <f>SUM(F135,-F142)</f>
        <v>-0.52909999999999968</v>
      </c>
      <c r="H135" s="4"/>
      <c r="I135" s="5"/>
      <c r="K135" s="4" t="s">
        <v>6</v>
      </c>
      <c r="L135" s="7"/>
      <c r="M135" s="4" t="s">
        <v>85</v>
      </c>
      <c r="N135" s="6"/>
      <c r="O135" s="15">
        <f>P153</f>
        <v>24.1388</v>
      </c>
      <c r="P135" s="4">
        <f>AVERAGE(O135:O136)</f>
        <v>24.1388</v>
      </c>
      <c r="Q135" s="4">
        <f>SUM(P135,-P142)</f>
        <v>4.2480000000000011</v>
      </c>
      <c r="R135" s="4"/>
      <c r="S135" s="5"/>
    </row>
    <row r="136" spans="1:19" x14ac:dyDescent="0.2">
      <c r="A136" s="4" t="s">
        <v>6</v>
      </c>
      <c r="B136" s="7"/>
      <c r="C136" s="4" t="s">
        <v>85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85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20.091000000000001</v>
      </c>
      <c r="F139" s="4">
        <f>AVERAGE(E139)</f>
        <v>20.091000000000001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20.091000000000001</v>
      </c>
      <c r="P139" s="4">
        <f>AVERAGE(O139)</f>
        <v>20.091000000000001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29.999500000000001</v>
      </c>
      <c r="F142" s="4">
        <f>AVERAGE(E142:E143)</f>
        <v>29.999500000000001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19.890799999999999</v>
      </c>
      <c r="P142" s="4">
        <f>AVERAGE(O142:O143)</f>
        <v>19.890799999999999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85</v>
      </c>
      <c r="D148" s="4"/>
      <c r="E148" s="15">
        <f>P152</f>
        <v>24.434799999999999</v>
      </c>
      <c r="F148" s="4">
        <f>AVERAGE(E148:E149)</f>
        <v>24.434799999999999</v>
      </c>
      <c r="G148" s="4">
        <f>SUM(F148,-F155)</f>
        <v>4.3437999999999981</v>
      </c>
      <c r="H148" s="4">
        <f>SUM(G151,-G148)</f>
        <v>-5.1646999999999963</v>
      </c>
      <c r="I148" s="14">
        <f>POWER(2,-H148)</f>
        <v>35.869854794722926</v>
      </c>
    </row>
    <row r="149" spans="1:19" x14ac:dyDescent="0.2">
      <c r="A149" s="4" t="s">
        <v>5</v>
      </c>
      <c r="B149" s="7"/>
      <c r="C149" s="4" t="s">
        <v>85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85</v>
      </c>
      <c r="D151" s="6"/>
      <c r="E151">
        <f>P155</f>
        <v>29.1873</v>
      </c>
      <c r="F151" s="4">
        <f>AVERAGE(E151:E152)</f>
        <v>29.1873</v>
      </c>
      <c r="G151" s="4">
        <f>SUM(F151,-F158)</f>
        <v>-0.82089999999999819</v>
      </c>
      <c r="H151" s="4"/>
      <c r="I151" s="5"/>
      <c r="O151" s="13" t="s">
        <v>22</v>
      </c>
      <c r="P151" s="13" t="s">
        <v>85</v>
      </c>
    </row>
    <row r="152" spans="1:19" x14ac:dyDescent="0.2">
      <c r="A152" s="4" t="s">
        <v>6</v>
      </c>
      <c r="B152" s="7"/>
      <c r="C152" s="4" t="s">
        <v>85</v>
      </c>
      <c r="D152" s="4"/>
      <c r="E152" s="8" t="s">
        <v>7</v>
      </c>
      <c r="F152" s="4"/>
      <c r="G152" s="4"/>
      <c r="H152" s="4"/>
      <c r="I152" s="5"/>
      <c r="N152" s="9" t="s">
        <v>53</v>
      </c>
      <c r="O152" s="9">
        <v>20.091000000000001</v>
      </c>
      <c r="P152" s="9">
        <v>24.434799999999999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53</v>
      </c>
      <c r="O153" s="9">
        <v>19.890799999999999</v>
      </c>
      <c r="P153" s="9">
        <v>24.1388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29.999500000000001</v>
      </c>
      <c r="P154" s="9">
        <v>29.470400000000001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20.091000000000001</v>
      </c>
      <c r="F155" s="4">
        <f>AVERAGE(E155:E156)</f>
        <v>20.091000000000001</v>
      </c>
      <c r="G155" s="4"/>
      <c r="H155" s="4"/>
      <c r="I155" s="5"/>
      <c r="N155" s="9" t="s">
        <v>46</v>
      </c>
      <c r="O155" s="9">
        <v>30.008199999999999</v>
      </c>
      <c r="P155" s="9">
        <v>29.1873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30.008199999999999</v>
      </c>
      <c r="F158" s="4">
        <f>AVERAGE(E158:E159)</f>
        <v>30.008199999999999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0.79526081959126327</v>
      </c>
      <c r="N163" s="1">
        <f>I2</f>
        <v>1.0168451531843812</v>
      </c>
    </row>
    <row r="164" spans="1:14" x14ac:dyDescent="0.2">
      <c r="M164">
        <f>S35</f>
        <v>2.3949574092378541</v>
      </c>
      <c r="N164">
        <f>I18</f>
        <v>0.77249633848978128</v>
      </c>
    </row>
    <row r="165" spans="1:14" x14ac:dyDescent="0.2">
      <c r="M165">
        <f>S67</f>
        <v>1.7911671816305565</v>
      </c>
      <c r="N165">
        <f>I35</f>
        <v>2.0649401967535987</v>
      </c>
    </row>
    <row r="166" spans="1:14" x14ac:dyDescent="0.2">
      <c r="M166" s="1">
        <f>S99</f>
        <v>0.50017331682692356</v>
      </c>
      <c r="N166" s="1">
        <f>I51</f>
        <v>2.12402390034433</v>
      </c>
    </row>
    <row r="167" spans="1:14" x14ac:dyDescent="0.2">
      <c r="M167" s="1">
        <f>S132</f>
        <v>1.0686578335088777</v>
      </c>
      <c r="N167">
        <f>I67</f>
        <v>5.627912896183207</v>
      </c>
    </row>
    <row r="168" spans="1:14" x14ac:dyDescent="0.2">
      <c r="N168">
        <f>I83</f>
        <v>4.4865298194627181</v>
      </c>
    </row>
    <row r="169" spans="1:14" x14ac:dyDescent="0.2">
      <c r="N169">
        <f>I99</f>
        <v>2.3002648801735619</v>
      </c>
    </row>
    <row r="170" spans="1:14" x14ac:dyDescent="0.2">
      <c r="N170">
        <f>I115</f>
        <v>3.8216615035881349</v>
      </c>
    </row>
    <row r="171" spans="1:14" x14ac:dyDescent="0.2">
      <c r="N171">
        <f>I132</f>
        <v>29.301446873459856</v>
      </c>
    </row>
    <row r="172" spans="1:14" x14ac:dyDescent="0.2">
      <c r="N172">
        <f>I148</f>
        <v>35.869854794722926</v>
      </c>
    </row>
    <row r="179" spans="12:15" x14ac:dyDescent="0.2">
      <c r="L179" t="s">
        <v>3</v>
      </c>
      <c r="M179">
        <f>AVERAGE(M163:M168)</f>
        <v>1.3100433121590949</v>
      </c>
      <c r="N179">
        <f>AVERAGE(N163:N172)</f>
        <v>8.7385976356362498</v>
      </c>
    </row>
    <row r="180" spans="12:15" x14ac:dyDescent="0.2">
      <c r="L180" t="s">
        <v>2</v>
      </c>
      <c r="M180">
        <f>STDEV(M163:M168)</f>
        <v>0.77260535674953223</v>
      </c>
      <c r="N180">
        <f>STDEV(N163:N172)</f>
        <v>12.752756713990559</v>
      </c>
    </row>
    <row r="181" spans="12:15" x14ac:dyDescent="0.2">
      <c r="L181" t="s">
        <v>1</v>
      </c>
      <c r="N181">
        <f>TTEST(M163:M167,N163:N172,2,2)</f>
        <v>0.22389480905966183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1.3100433121590949</v>
      </c>
      <c r="M184">
        <f>N179</f>
        <v>8.7385976356362498</v>
      </c>
    </row>
    <row r="185" spans="12:15" x14ac:dyDescent="0.2">
      <c r="L185">
        <f>M180</f>
        <v>0.77260535674953223</v>
      </c>
      <c r="M185">
        <f>N180</f>
        <v>12.752756713990559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abSelected="1" topLeftCell="E173" zoomScale="125" workbookViewId="0">
      <selection activeCell="L185" sqref="L185:M185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85</v>
      </c>
      <c r="D2" s="4"/>
      <c r="E2" s="15">
        <f>P19</f>
        <v>24.2346</v>
      </c>
      <c r="F2" s="4">
        <f>AVERAGE(E2)</f>
        <v>24.2346</v>
      </c>
      <c r="G2" s="4">
        <f>SUM(F2,-F9)</f>
        <v>4.0807000000000002</v>
      </c>
      <c r="H2" s="4">
        <f>SUM(G5,-G2)</f>
        <v>-2.4100000000000676E-2</v>
      </c>
      <c r="I2" s="14">
        <f>POWER(2,-H2)</f>
        <v>1.0168451531843812</v>
      </c>
      <c r="K2" s="17" t="s">
        <v>120</v>
      </c>
      <c r="L2" s="16" t="s">
        <v>28</v>
      </c>
      <c r="M2" s="4" t="s">
        <v>85</v>
      </c>
      <c r="N2" s="4"/>
      <c r="O2" s="15">
        <f>P19</f>
        <v>24.2346</v>
      </c>
      <c r="P2" s="4">
        <f>AVERAGE(O2)</f>
        <v>24.2346</v>
      </c>
      <c r="Q2" s="4">
        <f>SUM(P2,-P9)</f>
        <v>4.0807000000000002</v>
      </c>
      <c r="R2" s="4">
        <f>SUM(Q5,-Q2)</f>
        <v>0.33050000000000068</v>
      </c>
      <c r="S2" s="14">
        <f>POWER(2,-R2)</f>
        <v>0.79526081959126327</v>
      </c>
    </row>
    <row r="3" spans="1:19" x14ac:dyDescent="0.2">
      <c r="A3" s="4" t="s">
        <v>5</v>
      </c>
      <c r="B3" s="7"/>
      <c r="C3" s="4" t="s">
        <v>85</v>
      </c>
      <c r="D3" s="7"/>
      <c r="F3" s="4"/>
      <c r="G3" s="4"/>
      <c r="H3" s="4"/>
      <c r="I3" s="5"/>
      <c r="K3" s="4" t="s">
        <v>5</v>
      </c>
      <c r="L3" s="7"/>
      <c r="M3" s="4" t="s">
        <v>85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85</v>
      </c>
      <c r="D5" s="6"/>
      <c r="E5">
        <f>P21</f>
        <v>28.619900000000001</v>
      </c>
      <c r="F5" s="4">
        <f>AVERAGE(E5:E6)</f>
        <v>28.619900000000001</v>
      </c>
      <c r="G5" s="4">
        <f>SUM(F5,-F12)</f>
        <v>4.0565999999999995</v>
      </c>
      <c r="H5" s="4"/>
      <c r="I5" s="5"/>
      <c r="K5" s="4" t="s">
        <v>6</v>
      </c>
      <c r="L5" s="7"/>
      <c r="M5" s="4" t="s">
        <v>85</v>
      </c>
      <c r="N5" s="6"/>
      <c r="O5" s="15">
        <f>P20</f>
        <v>23.9953</v>
      </c>
      <c r="P5" s="4">
        <f>AVERAGE(O5:O6)</f>
        <v>23.9953</v>
      </c>
      <c r="Q5" s="4">
        <f>SUM(P5,-P12)</f>
        <v>4.4112000000000009</v>
      </c>
      <c r="R5" s="4"/>
      <c r="S5" s="5"/>
    </row>
    <row r="6" spans="1:19" x14ac:dyDescent="0.2">
      <c r="A6" s="4" t="s">
        <v>6</v>
      </c>
      <c r="B6" s="7"/>
      <c r="C6" s="4" t="s">
        <v>85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20.1539</v>
      </c>
      <c r="F9" s="4">
        <f>AVERAGE(E9)</f>
        <v>20.1539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20.1539</v>
      </c>
      <c r="P9" s="4">
        <f>AVERAGE(O9)</f>
        <v>20.1539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24.563300000000002</v>
      </c>
      <c r="F12" s="4">
        <f>AVERAGE(E12:E13)</f>
        <v>24.563300000000002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19.584099999999999</v>
      </c>
      <c r="P12" s="4">
        <f>AVERAGE(O12:O13)</f>
        <v>19.584099999999999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85</v>
      </c>
      <c r="D18" s="4"/>
      <c r="E18" s="15">
        <f>P19</f>
        <v>24.2346</v>
      </c>
      <c r="F18" s="4">
        <f>AVERAGE(E18:E19)</f>
        <v>24.2346</v>
      </c>
      <c r="G18" s="4">
        <f>SUM(F18,-F25)</f>
        <v>4.0807000000000002</v>
      </c>
      <c r="H18" s="4">
        <f>SUM(G21,-G18)</f>
        <v>0.37239999999999895</v>
      </c>
      <c r="I18" s="14">
        <f>POWER(2,-H18)</f>
        <v>0.77249633848978128</v>
      </c>
      <c r="O18" s="13" t="s">
        <v>22</v>
      </c>
      <c r="P18" s="13" t="s">
        <v>85</v>
      </c>
    </row>
    <row r="19" spans="1:16" x14ac:dyDescent="0.2">
      <c r="A19" s="4" t="s">
        <v>5</v>
      </c>
      <c r="B19" s="7"/>
      <c r="C19" s="4" t="s">
        <v>85</v>
      </c>
      <c r="D19" s="7"/>
      <c r="E19" s="8" t="s">
        <v>7</v>
      </c>
      <c r="F19" s="4"/>
      <c r="G19" s="4"/>
      <c r="H19" s="4"/>
      <c r="I19" s="5"/>
      <c r="N19" s="25" t="s">
        <v>121</v>
      </c>
      <c r="O19" s="25">
        <v>20.1539</v>
      </c>
      <c r="P19" s="25">
        <v>24.2346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121</v>
      </c>
      <c r="O20" s="25">
        <v>19.584099999999999</v>
      </c>
      <c r="P20" s="25">
        <v>23.9953</v>
      </c>
    </row>
    <row r="21" spans="1:16" x14ac:dyDescent="0.2">
      <c r="A21" s="4" t="s">
        <v>6</v>
      </c>
      <c r="B21" s="7"/>
      <c r="C21" s="4" t="s">
        <v>85</v>
      </c>
      <c r="D21" s="6"/>
      <c r="E21">
        <f>P22</f>
        <v>29.090499999999999</v>
      </c>
      <c r="F21" s="4">
        <f>AVERAGE(E21:E22)</f>
        <v>29.090499999999999</v>
      </c>
      <c r="G21" s="4">
        <f>SUM(F21,-F28)</f>
        <v>4.4530999999999992</v>
      </c>
      <c r="H21" s="4"/>
      <c r="I21" s="5"/>
      <c r="N21" s="25" t="s">
        <v>21</v>
      </c>
      <c r="O21" s="25">
        <v>24.563300000000002</v>
      </c>
      <c r="P21" s="25">
        <v>28.619900000000001</v>
      </c>
    </row>
    <row r="22" spans="1:16" x14ac:dyDescent="0.2">
      <c r="A22" s="4" t="s">
        <v>6</v>
      </c>
      <c r="B22" s="7"/>
      <c r="C22" s="4" t="s">
        <v>85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24.6374</v>
      </c>
      <c r="P22" s="25">
        <v>29.090499999999999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20.1539</v>
      </c>
      <c r="F25" s="4">
        <f>AVERAGE(E25:E26)</f>
        <v>20.1539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24.6374</v>
      </c>
      <c r="F28" s="4">
        <f>AVERAGE(E28:E29)</f>
        <v>24.6374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85</v>
      </c>
      <c r="D35" s="4"/>
      <c r="E35" s="15">
        <f>P53</f>
        <v>24.332899999999999</v>
      </c>
      <c r="F35" s="4">
        <f>AVERAGE(E35)</f>
        <v>24.332899999999999</v>
      </c>
      <c r="G35" s="4">
        <f>SUM(F35,-F42)</f>
        <v>4.9704999999999977</v>
      </c>
      <c r="H35" s="4">
        <f>SUM(G38,-G35)</f>
        <v>-1.0460999999999956</v>
      </c>
      <c r="I35" s="14">
        <f>POWER(2,-H35)</f>
        <v>2.0649401967535987</v>
      </c>
      <c r="K35" s="17" t="s">
        <v>32</v>
      </c>
      <c r="L35" s="16" t="s">
        <v>28</v>
      </c>
      <c r="M35" s="4" t="s">
        <v>85</v>
      </c>
      <c r="N35" s="4"/>
      <c r="O35" s="15">
        <f>P53</f>
        <v>24.332899999999999</v>
      </c>
      <c r="P35" s="4">
        <f>AVERAGE(O35)</f>
        <v>24.332899999999999</v>
      </c>
      <c r="Q35" s="4">
        <f>SUM(P35,-P42)</f>
        <v>4.9704999999999977</v>
      </c>
      <c r="R35" s="4">
        <f>SUM(Q38,-Q35)</f>
        <v>-1.259999999999998</v>
      </c>
      <c r="S35" s="14">
        <f>POWER(2,-R35)</f>
        <v>2.3949574092378541</v>
      </c>
    </row>
    <row r="36" spans="1:19" x14ac:dyDescent="0.2">
      <c r="A36" s="4" t="s">
        <v>5</v>
      </c>
      <c r="B36" s="7"/>
      <c r="C36" s="4" t="s">
        <v>85</v>
      </c>
      <c r="D36" s="7"/>
      <c r="F36" s="4"/>
      <c r="G36" s="4"/>
      <c r="H36" s="4"/>
      <c r="I36" s="5"/>
      <c r="K36" s="4" t="s">
        <v>5</v>
      </c>
      <c r="L36" s="7"/>
      <c r="M36" s="4" t="s">
        <v>85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85</v>
      </c>
      <c r="D38" s="6"/>
      <c r="E38">
        <f>P55</f>
        <v>26.589300000000001</v>
      </c>
      <c r="F38" s="4">
        <f>AVERAGE(E38:E39)</f>
        <v>26.589300000000001</v>
      </c>
      <c r="G38" s="4">
        <f>SUM(F38,-F45)</f>
        <v>3.9244000000000021</v>
      </c>
      <c r="H38" s="4"/>
      <c r="I38" s="5"/>
      <c r="K38" s="4" t="s">
        <v>6</v>
      </c>
      <c r="L38" s="7"/>
      <c r="M38" s="4" t="s">
        <v>85</v>
      </c>
      <c r="N38" s="6"/>
      <c r="O38" s="15">
        <f>P54</f>
        <v>24.170300000000001</v>
      </c>
      <c r="P38" s="4">
        <f>AVERAGE(O38:O39)</f>
        <v>24.170300000000001</v>
      </c>
      <c r="Q38" s="4">
        <f>SUM(P38,-P45)</f>
        <v>3.7104999999999997</v>
      </c>
      <c r="R38" s="4"/>
      <c r="S38" s="5"/>
    </row>
    <row r="39" spans="1:19" x14ac:dyDescent="0.2">
      <c r="A39" s="4" t="s">
        <v>6</v>
      </c>
      <c r="B39" s="7"/>
      <c r="C39" s="4" t="s">
        <v>85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19.362400000000001</v>
      </c>
      <c r="F42" s="4">
        <f>AVERAGE(E42)</f>
        <v>19.362400000000001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19.362400000000001</v>
      </c>
      <c r="P42" s="4">
        <f>AVERAGE(O42)</f>
        <v>19.362400000000001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22.664899999999999</v>
      </c>
      <c r="F45" s="4">
        <f>AVERAGE(E45:E46)</f>
        <v>22.664899999999999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20.459800000000001</v>
      </c>
      <c r="P45" s="4">
        <f>AVERAGE(O45:O46)</f>
        <v>20.459800000000001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85</v>
      </c>
      <c r="D51" s="4"/>
      <c r="E51" s="15">
        <f>P53</f>
        <v>24.332899999999999</v>
      </c>
      <c r="F51" s="4">
        <f>AVERAGE(E51:E52)</f>
        <v>24.332899999999999</v>
      </c>
      <c r="G51" s="4">
        <f>SUM(F51,-F58)</f>
        <v>4.9704999999999977</v>
      </c>
      <c r="H51" s="4">
        <f>SUM(G54,-G51)</f>
        <v>-1.0867999999999967</v>
      </c>
      <c r="I51" s="14">
        <f>POWER(2,-H51)</f>
        <v>2.12402390034433</v>
      </c>
    </row>
    <row r="52" spans="1:16" x14ac:dyDescent="0.2">
      <c r="A52" s="4" t="s">
        <v>5</v>
      </c>
      <c r="B52" s="7"/>
      <c r="C52" s="4" t="s">
        <v>85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59</v>
      </c>
      <c r="O53">
        <v>19.362400000000001</v>
      </c>
      <c r="P53">
        <v>24.332899999999999</v>
      </c>
    </row>
    <row r="54" spans="1:16" x14ac:dyDescent="0.2">
      <c r="A54" s="4" t="s">
        <v>6</v>
      </c>
      <c r="B54" s="7"/>
      <c r="C54" s="4" t="s">
        <v>85</v>
      </c>
      <c r="D54" s="6"/>
      <c r="E54">
        <f>P56</f>
        <v>26.437200000000001</v>
      </c>
      <c r="F54" s="4">
        <f>AVERAGE(E54:E55)</f>
        <v>26.437200000000001</v>
      </c>
      <c r="G54" s="4">
        <f>SUM(F54,-F61)</f>
        <v>3.883700000000001</v>
      </c>
      <c r="H54" s="4"/>
      <c r="I54" s="5"/>
      <c r="N54" t="s">
        <v>59</v>
      </c>
      <c r="O54">
        <v>20.459800000000001</v>
      </c>
      <c r="P54">
        <v>24.170300000000001</v>
      </c>
    </row>
    <row r="55" spans="1:16" x14ac:dyDescent="0.2">
      <c r="A55" s="4" t="s">
        <v>6</v>
      </c>
      <c r="B55" s="7"/>
      <c r="C55" s="4" t="s">
        <v>85</v>
      </c>
      <c r="D55" s="4"/>
      <c r="E55" s="8" t="s">
        <v>7</v>
      </c>
      <c r="F55" s="4"/>
      <c r="G55" s="4"/>
      <c r="H55" s="4"/>
      <c r="I55" s="5"/>
      <c r="N55" t="s">
        <v>61</v>
      </c>
      <c r="O55">
        <v>22.664899999999999</v>
      </c>
      <c r="P55">
        <v>26.589300000000001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61</v>
      </c>
      <c r="O56">
        <v>22.5535</v>
      </c>
      <c r="P56">
        <v>26.437200000000001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19.362400000000001</v>
      </c>
      <c r="F58" s="4">
        <f>AVERAGE(E58:E59)</f>
        <v>19.362400000000001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22.5535</v>
      </c>
      <c r="F61" s="4">
        <f>AVERAGE(E61:E62)</f>
        <v>22.5535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85</v>
      </c>
      <c r="D67" s="4"/>
      <c r="E67" s="15">
        <f>P87</f>
        <v>26.8248</v>
      </c>
      <c r="F67" s="4">
        <f>AVERAGE(E67)</f>
        <v>26.8248</v>
      </c>
      <c r="G67" s="4">
        <f>SUM(F67,-F74)</f>
        <v>5.9936000000000007</v>
      </c>
      <c r="H67" s="4">
        <f>SUM(G70,-G67)</f>
        <v>-2.4925999999999995</v>
      </c>
      <c r="I67" s="14">
        <f>POWER(2,-H67)</f>
        <v>5.627912896183207</v>
      </c>
      <c r="K67" s="17" t="s">
        <v>34</v>
      </c>
      <c r="L67" s="16" t="s">
        <v>28</v>
      </c>
      <c r="M67" s="4" t="s">
        <v>85</v>
      </c>
      <c r="N67" s="4"/>
      <c r="O67" s="15">
        <f>P87</f>
        <v>26.8248</v>
      </c>
      <c r="P67" s="4">
        <f>AVERAGE(O67)</f>
        <v>26.8248</v>
      </c>
      <c r="Q67" s="4">
        <f>SUM(P67,-P74)</f>
        <v>5.9936000000000007</v>
      </c>
      <c r="R67" s="4">
        <f>SUM(Q70,-Q67)</f>
        <v>-0.84090000000000131</v>
      </c>
      <c r="S67" s="14">
        <f>POWER(2,-R67)</f>
        <v>1.7911671816305565</v>
      </c>
      <c r="BF67" s="17" t="s">
        <v>20</v>
      </c>
      <c r="BG67" s="16" t="s">
        <v>28</v>
      </c>
      <c r="BH67" s="4" t="s">
        <v>85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85</v>
      </c>
      <c r="D68" s="7"/>
      <c r="F68" s="4"/>
      <c r="G68" s="4"/>
      <c r="H68" s="4"/>
      <c r="I68" s="5"/>
      <c r="K68" s="4" t="s">
        <v>5</v>
      </c>
      <c r="L68" s="7"/>
      <c r="M68" s="4" t="s">
        <v>85</v>
      </c>
      <c r="N68" s="7"/>
      <c r="P68" s="4"/>
      <c r="Q68" s="4"/>
      <c r="R68" s="4"/>
      <c r="S68" s="5"/>
      <c r="BF68" s="4" t="s">
        <v>5</v>
      </c>
      <c r="BG68" s="7"/>
      <c r="BH68" s="4" t="s">
        <v>85</v>
      </c>
      <c r="BI68" s="7"/>
      <c r="BK68" s="4"/>
      <c r="BL68" s="4"/>
      <c r="BM68" s="4"/>
      <c r="BN68" s="5"/>
      <c r="BP68" s="4" t="s">
        <v>5</v>
      </c>
      <c r="BQ68" s="7"/>
      <c r="BR68" s="4" t="s">
        <v>85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85</v>
      </c>
      <c r="D70" s="6"/>
      <c r="E70">
        <f>P89</f>
        <v>27.406300000000002</v>
      </c>
      <c r="F70" s="4">
        <f>AVERAGE(E70:E71)</f>
        <v>27.406300000000002</v>
      </c>
      <c r="G70" s="4">
        <f>SUM(F70,-F77)</f>
        <v>3.5010000000000012</v>
      </c>
      <c r="H70" s="4"/>
      <c r="I70" s="5"/>
      <c r="K70" s="4" t="s">
        <v>6</v>
      </c>
      <c r="L70" s="7"/>
      <c r="M70" s="4" t="s">
        <v>85</v>
      </c>
      <c r="N70" s="6"/>
      <c r="O70" s="15">
        <f>P88</f>
        <v>26.946899999999999</v>
      </c>
      <c r="P70" s="4">
        <f>AVERAGE(O70:O71)</f>
        <v>26.946899999999999</v>
      </c>
      <c r="Q70" s="4">
        <f>SUM(P70,-P77)</f>
        <v>5.1526999999999994</v>
      </c>
      <c r="R70" s="4"/>
      <c r="S70" s="5"/>
      <c r="BF70" s="4" t="s">
        <v>6</v>
      </c>
      <c r="BG70" s="7"/>
      <c r="BH70" s="4" t="s">
        <v>85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20.831199999999999</v>
      </c>
      <c r="F74" s="4">
        <f>AVERAGE(E74)</f>
        <v>20.831199999999999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20.831199999999999</v>
      </c>
      <c r="P74" s="4">
        <f>AVERAGE(O74)</f>
        <v>20.831199999999999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23.9053</v>
      </c>
      <c r="F77" s="4">
        <f>AVERAGE(E77:E78)</f>
        <v>23.9053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21.7942</v>
      </c>
      <c r="P77" s="4">
        <f>AVERAGE(O77:O78)</f>
        <v>21.7942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85</v>
      </c>
      <c r="D83" s="4"/>
      <c r="E83" s="15">
        <f>P87</f>
        <v>26.8248</v>
      </c>
      <c r="F83" s="4">
        <f>AVERAGE(E83:E84)</f>
        <v>26.8248</v>
      </c>
      <c r="G83" s="4">
        <f>SUM(F83,-F90)</f>
        <v>5.9936000000000007</v>
      </c>
      <c r="H83" s="4">
        <f>SUM(G86,-G83)</f>
        <v>-2.1656000000000013</v>
      </c>
      <c r="I83" s="14">
        <f>POWER(2,-H83)</f>
        <v>4.4865298194627181</v>
      </c>
      <c r="BF83" s="17" t="s">
        <v>20</v>
      </c>
      <c r="BG83" s="16" t="s">
        <v>30</v>
      </c>
      <c r="BH83" s="4" t="s">
        <v>85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85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85</v>
      </c>
      <c r="D86" s="6"/>
      <c r="E86">
        <f>P90</f>
        <v>27.769400000000001</v>
      </c>
      <c r="F86" s="4">
        <f>AVERAGE(E86:E87)</f>
        <v>27.769400000000001</v>
      </c>
      <c r="G86" s="4">
        <f>SUM(F86,-F93)</f>
        <v>3.8279999999999994</v>
      </c>
      <c r="H86" s="4"/>
      <c r="I86" s="5"/>
      <c r="O86" s="13" t="s">
        <v>22</v>
      </c>
      <c r="P86" s="13" t="s">
        <v>85</v>
      </c>
      <c r="BF86" s="4" t="s">
        <v>6</v>
      </c>
      <c r="BG86" s="7"/>
      <c r="BH86" s="4" t="s">
        <v>85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85</v>
      </c>
      <c r="D87" s="4"/>
      <c r="E87" s="8" t="s">
        <v>7</v>
      </c>
      <c r="F87" s="4"/>
      <c r="G87" s="4"/>
      <c r="H87" s="4"/>
      <c r="I87" s="5"/>
      <c r="N87" t="s">
        <v>60</v>
      </c>
      <c r="O87">
        <v>20.831199999999999</v>
      </c>
      <c r="P87">
        <v>26.8248</v>
      </c>
      <c r="BF87" s="4" t="s">
        <v>6</v>
      </c>
      <c r="BG87" s="7"/>
      <c r="BH87" s="4" t="s">
        <v>85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60</v>
      </c>
      <c r="O88">
        <v>21.7942</v>
      </c>
      <c r="P88">
        <v>26.946899999999999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62</v>
      </c>
      <c r="O89">
        <v>23.9053</v>
      </c>
      <c r="P89">
        <v>27.406300000000002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20.831199999999999</v>
      </c>
      <c r="F90" s="4">
        <f>AVERAGE(E90:E91)</f>
        <v>20.831199999999999</v>
      </c>
      <c r="G90" s="4"/>
      <c r="H90" s="4"/>
      <c r="I90" s="5"/>
      <c r="N90" t="s">
        <v>62</v>
      </c>
      <c r="O90">
        <v>23.941400000000002</v>
      </c>
      <c r="P90">
        <v>27.769400000000001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23.941400000000002</v>
      </c>
      <c r="F93" s="4">
        <f>AVERAGE(E93:E94)</f>
        <v>23.941400000000002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85</v>
      </c>
      <c r="D99" s="4"/>
      <c r="E99" s="15">
        <f>P119</f>
        <v>25.305800000000001</v>
      </c>
      <c r="F99" s="4">
        <f>AVERAGE(E99)</f>
        <v>25.305800000000001</v>
      </c>
      <c r="G99" s="4">
        <f>SUM(F99,-F106)</f>
        <v>3.9014000000000024</v>
      </c>
      <c r="H99" s="4">
        <f>SUM(G102,-G99)</f>
        <v>-1.2018000000000022</v>
      </c>
      <c r="I99" s="14">
        <f>POWER(2,-H99)</f>
        <v>2.3002648801735619</v>
      </c>
      <c r="K99" s="17" t="s">
        <v>35</v>
      </c>
      <c r="L99" s="16" t="s">
        <v>28</v>
      </c>
      <c r="M99" s="4" t="s">
        <v>85</v>
      </c>
      <c r="N99" s="4"/>
      <c r="O99" s="15">
        <f>P119</f>
        <v>25.305800000000001</v>
      </c>
      <c r="P99" s="4">
        <f>AVERAGE(O99)</f>
        <v>25.305800000000001</v>
      </c>
      <c r="Q99" s="4">
        <f>SUM(P99,-P106)</f>
        <v>3.9014000000000024</v>
      </c>
      <c r="R99" s="4">
        <f>SUM(Q102,-Q99)</f>
        <v>0.99949999999999761</v>
      </c>
      <c r="S99" s="14">
        <f>POWER(2,-R99)</f>
        <v>0.50017331682692356</v>
      </c>
    </row>
    <row r="100" spans="1:19" x14ac:dyDescent="0.2">
      <c r="A100" s="4" t="s">
        <v>5</v>
      </c>
      <c r="B100" s="7"/>
      <c r="C100" s="4" t="s">
        <v>85</v>
      </c>
      <c r="D100" s="7"/>
      <c r="F100" s="4"/>
      <c r="G100" s="4"/>
      <c r="H100" s="4"/>
      <c r="I100" s="5"/>
      <c r="K100" s="4" t="s">
        <v>5</v>
      </c>
      <c r="L100" s="7"/>
      <c r="M100" s="4" t="s">
        <v>85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85</v>
      </c>
      <c r="D102" s="6"/>
      <c r="E102">
        <f>P121</f>
        <v>28.7029</v>
      </c>
      <c r="F102" s="4">
        <f>AVERAGE(E102:E103)</f>
        <v>28.7029</v>
      </c>
      <c r="G102" s="4">
        <f>SUM(F102,-F109)</f>
        <v>2.6996000000000002</v>
      </c>
      <c r="H102" s="4"/>
      <c r="I102" s="5"/>
      <c r="K102" s="4" t="s">
        <v>6</v>
      </c>
      <c r="L102" s="7"/>
      <c r="M102" s="4" t="s">
        <v>85</v>
      </c>
      <c r="N102" s="6"/>
      <c r="O102" s="15">
        <f>P120</f>
        <v>26.369299999999999</v>
      </c>
      <c r="P102" s="4">
        <f>AVERAGE(O102:O103)</f>
        <v>26.369299999999999</v>
      </c>
      <c r="Q102" s="4">
        <f>SUM(P102,-P109)</f>
        <v>4.9009</v>
      </c>
      <c r="R102" s="4"/>
      <c r="S102" s="5"/>
    </row>
    <row r="103" spans="1:19" x14ac:dyDescent="0.2">
      <c r="A103" s="4" t="s">
        <v>6</v>
      </c>
      <c r="B103" s="7"/>
      <c r="C103" s="4" t="s">
        <v>85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21.404399999999999</v>
      </c>
      <c r="F106" s="4">
        <f>AVERAGE(E106)</f>
        <v>21.404399999999999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21.404399999999999</v>
      </c>
      <c r="P106" s="4">
        <f>AVERAGE(O106)</f>
        <v>21.404399999999999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26.003299999999999</v>
      </c>
      <c r="F109" s="4">
        <f>AVERAGE(E109:E110)</f>
        <v>26.003299999999999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21.468399999999999</v>
      </c>
      <c r="P109" s="4">
        <f>AVERAGE(O109:O110)</f>
        <v>21.468399999999999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85</v>
      </c>
      <c r="D115" s="4"/>
      <c r="E115" s="15">
        <f>P119</f>
        <v>25.305800000000001</v>
      </c>
      <c r="F115" s="4">
        <f>AVERAGE(E115:E116)</f>
        <v>25.305800000000001</v>
      </c>
      <c r="G115" s="4">
        <f>SUM(F115,-F122)</f>
        <v>3.9014000000000024</v>
      </c>
      <c r="H115" s="4">
        <f>SUM(G118,-G115)</f>
        <v>-1.9342000000000041</v>
      </c>
      <c r="I115" s="14">
        <f>POWER(2,-H115)</f>
        <v>3.8216615035881349</v>
      </c>
    </row>
    <row r="116" spans="1:16" x14ac:dyDescent="0.2">
      <c r="A116" s="4" t="s">
        <v>5</v>
      </c>
      <c r="B116" s="7"/>
      <c r="C116" s="4" t="s">
        <v>85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85</v>
      </c>
      <c r="D118" s="6"/>
      <c r="E118">
        <f>P122</f>
        <v>28.3948</v>
      </c>
      <c r="F118" s="4">
        <f>AVERAGE(E118:E119)</f>
        <v>28.3948</v>
      </c>
      <c r="G118" s="4">
        <f>SUM(F118,-F125)</f>
        <v>1.9671999999999983</v>
      </c>
      <c r="H118" s="4"/>
      <c r="I118" s="5"/>
      <c r="O118" s="13" t="s">
        <v>22</v>
      </c>
      <c r="P118" s="13" t="s">
        <v>85</v>
      </c>
    </row>
    <row r="119" spans="1:16" x14ac:dyDescent="0.2">
      <c r="A119" s="4" t="s">
        <v>6</v>
      </c>
      <c r="B119" s="7"/>
      <c r="C119" s="4" t="s">
        <v>85</v>
      </c>
      <c r="D119" s="4"/>
      <c r="E119" s="8" t="s">
        <v>7</v>
      </c>
      <c r="F119" s="4"/>
      <c r="G119" s="4"/>
      <c r="H119" s="4"/>
      <c r="I119" s="5"/>
      <c r="N119" s="26" t="s">
        <v>51</v>
      </c>
      <c r="O119" s="26">
        <v>21.404399999999999</v>
      </c>
      <c r="P119" s="26">
        <v>25.305800000000001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52</v>
      </c>
      <c r="O120" s="26">
        <v>21.468399999999999</v>
      </c>
      <c r="P120" s="26">
        <v>26.369299999999999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26.003299999999999</v>
      </c>
      <c r="P121" s="26">
        <v>28.7029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21.404399999999999</v>
      </c>
      <c r="F122" s="4">
        <f>AVERAGE(E122:E123)</f>
        <v>21.404399999999999</v>
      </c>
      <c r="G122" s="4"/>
      <c r="H122" s="4"/>
      <c r="I122" s="5"/>
      <c r="N122" s="26" t="s">
        <v>45</v>
      </c>
      <c r="O122" s="26">
        <v>26.427600000000002</v>
      </c>
      <c r="P122" s="26">
        <v>28.3948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26.427600000000002</v>
      </c>
      <c r="F125" s="4">
        <f>AVERAGE(E125:E126)</f>
        <v>26.427600000000002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85</v>
      </c>
      <c r="D132" s="4"/>
      <c r="E132" s="15">
        <f>P152</f>
        <v>24.434799999999999</v>
      </c>
      <c r="F132" s="4">
        <f>AVERAGE(E132)</f>
        <v>24.434799999999999</v>
      </c>
      <c r="G132" s="4">
        <f>SUM(F132,-F139)</f>
        <v>4.3437999999999981</v>
      </c>
      <c r="H132" s="4">
        <f>SUM(G135,-G132)</f>
        <v>-4.8728999999999978</v>
      </c>
      <c r="I132" s="14">
        <f>POWER(2,-H132)</f>
        <v>29.301446873459856</v>
      </c>
      <c r="K132" s="17" t="s">
        <v>36</v>
      </c>
      <c r="L132" s="16" t="s">
        <v>28</v>
      </c>
      <c r="M132" s="4" t="s">
        <v>85</v>
      </c>
      <c r="N132" s="4"/>
      <c r="O132" s="15">
        <f>P152</f>
        <v>24.434799999999999</v>
      </c>
      <c r="P132" s="4">
        <f>AVERAGE(O132)</f>
        <v>24.434799999999999</v>
      </c>
      <c r="Q132" s="4">
        <f>SUM(P132,-P139)</f>
        <v>4.3437999999999981</v>
      </c>
      <c r="R132" s="4">
        <f>SUM(Q135,-Q132)</f>
        <v>-9.5799999999996999E-2</v>
      </c>
      <c r="S132" s="14">
        <f>POWER(2,-R132)</f>
        <v>1.0686578335088777</v>
      </c>
    </row>
    <row r="133" spans="1:19" x14ac:dyDescent="0.2">
      <c r="A133" s="4" t="s">
        <v>5</v>
      </c>
      <c r="B133" s="7"/>
      <c r="C133" s="4" t="s">
        <v>85</v>
      </c>
      <c r="D133" s="7"/>
      <c r="F133" s="4"/>
      <c r="G133" s="4"/>
      <c r="H133" s="4"/>
      <c r="I133" s="5"/>
      <c r="K133" s="4" t="s">
        <v>5</v>
      </c>
      <c r="L133" s="7"/>
      <c r="M133" s="4" t="s">
        <v>85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85</v>
      </c>
      <c r="D135" s="6"/>
      <c r="E135">
        <f>P154</f>
        <v>29.470400000000001</v>
      </c>
      <c r="F135" s="4">
        <f>AVERAGE(E135:E136)</f>
        <v>29.470400000000001</v>
      </c>
      <c r="G135" s="4">
        <f>SUM(F135,-F142)</f>
        <v>-0.52909999999999968</v>
      </c>
      <c r="H135" s="4"/>
      <c r="I135" s="5"/>
      <c r="K135" s="4" t="s">
        <v>6</v>
      </c>
      <c r="L135" s="7"/>
      <c r="M135" s="4" t="s">
        <v>85</v>
      </c>
      <c r="N135" s="6"/>
      <c r="O135" s="15">
        <f>P153</f>
        <v>24.1388</v>
      </c>
      <c r="P135" s="4">
        <f>AVERAGE(O135:O136)</f>
        <v>24.1388</v>
      </c>
      <c r="Q135" s="4">
        <f>SUM(P135,-P142)</f>
        <v>4.2480000000000011</v>
      </c>
      <c r="R135" s="4"/>
      <c r="S135" s="5"/>
    </row>
    <row r="136" spans="1:19" x14ac:dyDescent="0.2">
      <c r="A136" s="4" t="s">
        <v>6</v>
      </c>
      <c r="B136" s="7"/>
      <c r="C136" s="4" t="s">
        <v>85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85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20.091000000000001</v>
      </c>
      <c r="F139" s="4">
        <f>AVERAGE(E139)</f>
        <v>20.091000000000001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20.091000000000001</v>
      </c>
      <c r="P139" s="4">
        <f>AVERAGE(O139)</f>
        <v>20.091000000000001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29.999500000000001</v>
      </c>
      <c r="F142" s="4">
        <f>AVERAGE(E142:E143)</f>
        <v>29.999500000000001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19.890799999999999</v>
      </c>
      <c r="P142" s="4">
        <f>AVERAGE(O142:O143)</f>
        <v>19.890799999999999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85</v>
      </c>
      <c r="D148" s="4"/>
      <c r="E148" s="15">
        <f>P152</f>
        <v>24.434799999999999</v>
      </c>
      <c r="F148" s="4">
        <f>AVERAGE(E148:E149)</f>
        <v>24.434799999999999</v>
      </c>
      <c r="G148" s="4">
        <f>SUM(F148,-F155)</f>
        <v>4.3437999999999981</v>
      </c>
      <c r="H148" s="4">
        <f>SUM(G151,-G148)</f>
        <v>-5.1646999999999963</v>
      </c>
      <c r="I148" s="14">
        <f>POWER(2,-H148)</f>
        <v>35.869854794722926</v>
      </c>
    </row>
    <row r="149" spans="1:19" x14ac:dyDescent="0.2">
      <c r="A149" s="4" t="s">
        <v>5</v>
      </c>
      <c r="B149" s="7"/>
      <c r="C149" s="4" t="s">
        <v>85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85</v>
      </c>
      <c r="D151" s="6"/>
      <c r="E151">
        <f>P155</f>
        <v>29.1873</v>
      </c>
      <c r="F151" s="4">
        <f>AVERAGE(E151:E152)</f>
        <v>29.1873</v>
      </c>
      <c r="G151" s="4">
        <f>SUM(F151,-F158)</f>
        <v>-0.82089999999999819</v>
      </c>
      <c r="H151" s="4"/>
      <c r="I151" s="5"/>
      <c r="O151" s="13" t="s">
        <v>22</v>
      </c>
      <c r="P151" s="13" t="s">
        <v>85</v>
      </c>
    </row>
    <row r="152" spans="1:19" x14ac:dyDescent="0.2">
      <c r="A152" s="4" t="s">
        <v>6</v>
      </c>
      <c r="B152" s="7"/>
      <c r="C152" s="4" t="s">
        <v>85</v>
      </c>
      <c r="D152" s="4"/>
      <c r="E152" s="8" t="s">
        <v>7</v>
      </c>
      <c r="F152" s="4"/>
      <c r="G152" s="4"/>
      <c r="H152" s="4"/>
      <c r="I152" s="5"/>
      <c r="N152" s="9" t="s">
        <v>53</v>
      </c>
      <c r="O152" s="9">
        <v>20.091000000000001</v>
      </c>
      <c r="P152" s="9">
        <v>24.434799999999999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53</v>
      </c>
      <c r="O153" s="9">
        <v>19.890799999999999</v>
      </c>
      <c r="P153" s="9">
        <v>24.1388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29.999500000000001</v>
      </c>
      <c r="P154" s="9">
        <v>29.470400000000001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20.091000000000001</v>
      </c>
      <c r="F155" s="4">
        <f>AVERAGE(E155:E156)</f>
        <v>20.091000000000001</v>
      </c>
      <c r="G155" s="4"/>
      <c r="H155" s="4"/>
      <c r="I155" s="5"/>
      <c r="N155" s="9" t="s">
        <v>46</v>
      </c>
      <c r="O155" s="9">
        <v>30.008199999999999</v>
      </c>
      <c r="P155" s="9">
        <v>29.1873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30.008199999999999</v>
      </c>
      <c r="F158" s="4">
        <f>AVERAGE(E158:E159)</f>
        <v>30.008199999999999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0.79526081959126327</v>
      </c>
      <c r="N163" s="1"/>
    </row>
    <row r="165" spans="1:14" x14ac:dyDescent="0.2">
      <c r="M165">
        <f>S67</f>
        <v>1.7911671816305565</v>
      </c>
      <c r="N165">
        <f>I35</f>
        <v>2.0649401967535987</v>
      </c>
    </row>
    <row r="166" spans="1:14" x14ac:dyDescent="0.2">
      <c r="M166" s="1"/>
      <c r="N166" s="1">
        <f>I51</f>
        <v>2.12402390034433</v>
      </c>
    </row>
    <row r="167" spans="1:14" x14ac:dyDescent="0.2">
      <c r="M167" s="1">
        <f>S132</f>
        <v>1.0686578335088777</v>
      </c>
      <c r="N167">
        <f>I67</f>
        <v>5.627912896183207</v>
      </c>
    </row>
    <row r="168" spans="1:14" x14ac:dyDescent="0.2">
      <c r="N168">
        <f>I83</f>
        <v>4.4865298194627181</v>
      </c>
    </row>
    <row r="169" spans="1:14" x14ac:dyDescent="0.2">
      <c r="N169">
        <f>I99</f>
        <v>2.3002648801735619</v>
      </c>
    </row>
    <row r="170" spans="1:14" x14ac:dyDescent="0.2">
      <c r="N170">
        <f>I115</f>
        <v>3.8216615035881349</v>
      </c>
    </row>
    <row r="179" spans="12:15" x14ac:dyDescent="0.2">
      <c r="L179" t="s">
        <v>3</v>
      </c>
      <c r="M179">
        <f>AVERAGE(M163:M168)</f>
        <v>1.2183619449102325</v>
      </c>
      <c r="N179">
        <f>AVERAGE(N163:N172)</f>
        <v>3.4042221994175912</v>
      </c>
    </row>
    <row r="180" spans="12:15" x14ac:dyDescent="0.2">
      <c r="L180" t="s">
        <v>2</v>
      </c>
      <c r="M180">
        <f>STDEV(M163:M168)</f>
        <v>0.51455404110300884</v>
      </c>
      <c r="N180">
        <f>STDEV(N163:N172)</f>
        <v>1.4793073651055966</v>
      </c>
    </row>
    <row r="181" spans="12:15" x14ac:dyDescent="0.2">
      <c r="L181" t="s">
        <v>1</v>
      </c>
      <c r="N181">
        <f>TTEST(M163:M167,N163:N172,2,2)</f>
        <v>4.6445724535696217E-2</v>
      </c>
      <c r="O181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1.2183619449102325</v>
      </c>
      <c r="M184">
        <f>N179</f>
        <v>3.4042221994175912</v>
      </c>
    </row>
    <row r="185" spans="12:15" x14ac:dyDescent="0.2">
      <c r="L185">
        <f>M180</f>
        <v>0.51455404110300884</v>
      </c>
      <c r="M185">
        <f>N180</f>
        <v>1.4793073651055966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F149" workbookViewId="0">
      <selection activeCell="F149" sqref="A1:XFD1048576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84</v>
      </c>
      <c r="D2" s="4"/>
      <c r="E2" s="15">
        <f>P19</f>
        <v>26.1081</v>
      </c>
      <c r="F2" s="4">
        <f>AVERAGE(E2)</f>
        <v>26.1081</v>
      </c>
      <c r="G2" s="4">
        <f>SUM(F2,-F9)</f>
        <v>3.7496000000000009</v>
      </c>
      <c r="H2" s="4">
        <f>SUM(G5,-G2)</f>
        <v>3.9050000000000011</v>
      </c>
      <c r="I2" s="14">
        <f>POWER(2,-H2)</f>
        <v>6.6754088002990694E-2</v>
      </c>
      <c r="K2" s="17" t="s">
        <v>29</v>
      </c>
      <c r="L2" s="16" t="s">
        <v>28</v>
      </c>
      <c r="M2" s="4" t="s">
        <v>84</v>
      </c>
      <c r="N2" s="4"/>
      <c r="O2" s="15">
        <f>P19</f>
        <v>26.1081</v>
      </c>
      <c r="P2" s="4">
        <f>AVERAGE(O2)</f>
        <v>26.1081</v>
      </c>
      <c r="Q2" s="4">
        <f>SUM(P2,-P9)</f>
        <v>3.7496000000000009</v>
      </c>
      <c r="R2" s="4">
        <f>SUM(Q5,-Q2)</f>
        <v>-0.38790000000000191</v>
      </c>
      <c r="S2" s="14">
        <f>POWER(2,-R2)</f>
        <v>1.3084873708784135</v>
      </c>
    </row>
    <row r="3" spans="1:19" x14ac:dyDescent="0.2">
      <c r="A3" s="4" t="s">
        <v>5</v>
      </c>
      <c r="B3" s="7"/>
      <c r="C3" s="4" t="s">
        <v>84</v>
      </c>
      <c r="D3" s="7"/>
      <c r="F3" s="4"/>
      <c r="G3" s="4"/>
      <c r="H3" s="4"/>
      <c r="I3" s="5"/>
      <c r="K3" s="4" t="s">
        <v>5</v>
      </c>
      <c r="L3" s="7"/>
      <c r="M3" s="4" t="s">
        <v>84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84</v>
      </c>
      <c r="D5" s="6"/>
      <c r="E5">
        <f>P21</f>
        <v>29.668900000000001</v>
      </c>
      <c r="F5" s="4">
        <f>AVERAGE(E5:E6)</f>
        <v>29.668900000000001</v>
      </c>
      <c r="G5" s="4">
        <f>SUM(F5,-F12)</f>
        <v>7.6546000000000021</v>
      </c>
      <c r="H5" s="4"/>
      <c r="I5" s="5"/>
      <c r="K5" s="4" t="s">
        <v>6</v>
      </c>
      <c r="L5" s="7"/>
      <c r="M5" s="4" t="s">
        <v>84</v>
      </c>
      <c r="N5" s="6"/>
      <c r="O5" s="15">
        <f>P20</f>
        <v>25.720199999999998</v>
      </c>
      <c r="P5" s="4">
        <f>AVERAGE(O5:O6)</f>
        <v>25.720199999999998</v>
      </c>
      <c r="Q5" s="4">
        <f>SUM(P5,-P12)</f>
        <v>3.361699999999999</v>
      </c>
      <c r="R5" s="4"/>
      <c r="S5" s="5"/>
    </row>
    <row r="6" spans="1:19" x14ac:dyDescent="0.2">
      <c r="A6" s="4" t="s">
        <v>6</v>
      </c>
      <c r="B6" s="7"/>
      <c r="C6" s="4" t="s">
        <v>84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22.358499999999999</v>
      </c>
      <c r="F9" s="4">
        <f>AVERAGE(E9)</f>
        <v>22.358499999999999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22.358499999999999</v>
      </c>
      <c r="P9" s="4">
        <f>AVERAGE(O9)</f>
        <v>22.358499999999999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22.014299999999999</v>
      </c>
      <c r="F12" s="4">
        <f>AVERAGE(E12:E13)</f>
        <v>22.014299999999999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22.358499999999999</v>
      </c>
      <c r="P12" s="4">
        <f>AVERAGE(O12:O13)</f>
        <v>22.358499999999999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84</v>
      </c>
      <c r="D18" s="4"/>
      <c r="E18" s="15">
        <f>P19</f>
        <v>26.1081</v>
      </c>
      <c r="F18" s="4">
        <f>AVERAGE(E18:E19)</f>
        <v>26.1081</v>
      </c>
      <c r="G18" s="4">
        <f>SUM(F18,-F25)</f>
        <v>3.7496000000000009</v>
      </c>
      <c r="H18" s="4">
        <f>SUM(G21,-G18)</f>
        <v>3.2886999999999986</v>
      </c>
      <c r="I18" s="14">
        <f>POWER(2,-H18)</f>
        <v>0.10232992439616616</v>
      </c>
      <c r="O18" s="13" t="s">
        <v>22</v>
      </c>
      <c r="P18" s="13" t="s">
        <v>84</v>
      </c>
    </row>
    <row r="19" spans="1:16" x14ac:dyDescent="0.2">
      <c r="A19" s="4" t="s">
        <v>5</v>
      </c>
      <c r="B19" s="7"/>
      <c r="C19" s="4" t="s">
        <v>84</v>
      </c>
      <c r="D19" s="7"/>
      <c r="E19" s="8" t="s">
        <v>7</v>
      </c>
      <c r="F19" s="4"/>
      <c r="G19" s="4"/>
      <c r="H19" s="4"/>
      <c r="I19" s="5"/>
      <c r="N19" s="25" t="s">
        <v>63</v>
      </c>
      <c r="O19" s="25">
        <v>22.358499999999999</v>
      </c>
      <c r="P19" s="25">
        <v>26.1081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63</v>
      </c>
      <c r="O20" s="25">
        <v>22.358499999999999</v>
      </c>
      <c r="P20" s="25">
        <v>25.720199999999998</v>
      </c>
    </row>
    <row r="21" spans="1:16" x14ac:dyDescent="0.2">
      <c r="A21" s="4" t="s">
        <v>6</v>
      </c>
      <c r="B21" s="7"/>
      <c r="C21" s="4" t="s">
        <v>84</v>
      </c>
      <c r="D21" s="6"/>
      <c r="E21">
        <f>P22</f>
        <v>29.068899999999999</v>
      </c>
      <c r="F21" s="4">
        <f>AVERAGE(E21:E22)</f>
        <v>29.068899999999999</v>
      </c>
      <c r="G21" s="4">
        <f>SUM(F21,-F28)</f>
        <v>7.0382999999999996</v>
      </c>
      <c r="H21" s="4"/>
      <c r="I21" s="5"/>
      <c r="N21" s="25" t="s">
        <v>21</v>
      </c>
      <c r="O21" s="25">
        <v>22.014299999999999</v>
      </c>
      <c r="P21" s="25">
        <v>29.668900000000001</v>
      </c>
    </row>
    <row r="22" spans="1:16" x14ac:dyDescent="0.2">
      <c r="A22" s="4" t="s">
        <v>6</v>
      </c>
      <c r="B22" s="7"/>
      <c r="C22" s="4" t="s">
        <v>84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22.0306</v>
      </c>
      <c r="P22" s="25">
        <v>29.068899999999999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22.358499999999999</v>
      </c>
      <c r="F25" s="4">
        <f>AVERAGE(E25:E26)</f>
        <v>22.358499999999999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22.0306</v>
      </c>
      <c r="F28" s="4">
        <f>AVERAGE(E28:E29)</f>
        <v>22.0306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84</v>
      </c>
      <c r="D35" s="4"/>
      <c r="E35" s="15">
        <f>P53</f>
        <v>24.149699999999999</v>
      </c>
      <c r="F35" s="4">
        <f>AVERAGE(E35)</f>
        <v>24.149699999999999</v>
      </c>
      <c r="G35" s="4">
        <f>SUM(F35,-F42)</f>
        <v>4.9708000000000006</v>
      </c>
      <c r="H35" s="4">
        <f>SUM(G38,-G35)</f>
        <v>0.57219999999999871</v>
      </c>
      <c r="I35" s="14">
        <f>POWER(2,-H35)</f>
        <v>0.67259035697573188</v>
      </c>
      <c r="K35" s="17" t="s">
        <v>32</v>
      </c>
      <c r="L35" s="16" t="s">
        <v>28</v>
      </c>
      <c r="M35" s="4" t="s">
        <v>84</v>
      </c>
      <c r="N35" s="4"/>
      <c r="O35" s="15">
        <f>P53</f>
        <v>24.149699999999999</v>
      </c>
      <c r="P35" s="4">
        <f>AVERAGE(O35)</f>
        <v>24.149699999999999</v>
      </c>
      <c r="Q35" s="4">
        <f>SUM(P35,-P42)</f>
        <v>4.9708000000000006</v>
      </c>
      <c r="R35" s="4">
        <f>SUM(Q38,-Q35)</f>
        <v>0.51829999999999998</v>
      </c>
      <c r="S35" s="14">
        <f>POWER(2,-R35)</f>
        <v>0.69819406576297738</v>
      </c>
    </row>
    <row r="36" spans="1:19" x14ac:dyDescent="0.2">
      <c r="A36" s="4" t="s">
        <v>5</v>
      </c>
      <c r="B36" s="7"/>
      <c r="C36" s="4" t="s">
        <v>84</v>
      </c>
      <c r="D36" s="7"/>
      <c r="F36" s="4"/>
      <c r="G36" s="4"/>
      <c r="H36" s="4"/>
      <c r="I36" s="5"/>
      <c r="K36" s="4" t="s">
        <v>5</v>
      </c>
      <c r="L36" s="7"/>
      <c r="M36" s="4" t="s">
        <v>84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84</v>
      </c>
      <c r="D38" s="6"/>
      <c r="E38">
        <f>P55</f>
        <v>29.1753</v>
      </c>
      <c r="F38" s="4">
        <f>AVERAGE(E38:E39)</f>
        <v>29.1753</v>
      </c>
      <c r="G38" s="4">
        <f>SUM(F38,-F45)</f>
        <v>5.5429999999999993</v>
      </c>
      <c r="H38" s="4"/>
      <c r="I38" s="5"/>
      <c r="K38" s="4" t="s">
        <v>6</v>
      </c>
      <c r="L38" s="7"/>
      <c r="M38" s="4" t="s">
        <v>84</v>
      </c>
      <c r="N38" s="6"/>
      <c r="O38" s="15">
        <f>P54</f>
        <v>23.987400000000001</v>
      </c>
      <c r="P38" s="4">
        <f>AVERAGE(O38:O39)</f>
        <v>23.987400000000001</v>
      </c>
      <c r="Q38" s="4">
        <f>SUM(P38,-P45)</f>
        <v>5.4891000000000005</v>
      </c>
      <c r="R38" s="4"/>
      <c r="S38" s="5"/>
    </row>
    <row r="39" spans="1:19" x14ac:dyDescent="0.2">
      <c r="A39" s="4" t="s">
        <v>6</v>
      </c>
      <c r="B39" s="7"/>
      <c r="C39" s="4" t="s">
        <v>84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19.178899999999999</v>
      </c>
      <c r="F42" s="4">
        <f>AVERAGE(E42)</f>
        <v>19.178899999999999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19.178899999999999</v>
      </c>
      <c r="P42" s="4">
        <f>AVERAGE(O42)</f>
        <v>19.178899999999999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23.632300000000001</v>
      </c>
      <c r="F45" s="4">
        <f>AVERAGE(E45:E46)</f>
        <v>23.632300000000001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18.4983</v>
      </c>
      <c r="P45" s="4">
        <f>AVERAGE(O45:O46)</f>
        <v>18.4983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84</v>
      </c>
      <c r="D51" s="4"/>
      <c r="E51" s="15">
        <f>P53</f>
        <v>24.149699999999999</v>
      </c>
      <c r="F51" s="4">
        <f>AVERAGE(E51:E52)</f>
        <v>24.149699999999999</v>
      </c>
      <c r="G51" s="4">
        <f>SUM(F51,-F58)</f>
        <v>4.9708000000000006</v>
      </c>
      <c r="H51" s="4">
        <f>SUM(G54,-G51)</f>
        <v>1.2834000000000003</v>
      </c>
      <c r="I51" s="14">
        <f>POWER(2,-H51)</f>
        <v>0.41082617265404181</v>
      </c>
    </row>
    <row r="52" spans="1:16" x14ac:dyDescent="0.2">
      <c r="A52" s="4" t="s">
        <v>5</v>
      </c>
      <c r="B52" s="7"/>
      <c r="C52" s="4" t="s">
        <v>84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19.178899999999999</v>
      </c>
      <c r="P53">
        <v>24.149699999999999</v>
      </c>
    </row>
    <row r="54" spans="1:16" x14ac:dyDescent="0.2">
      <c r="A54" s="4" t="s">
        <v>6</v>
      </c>
      <c r="B54" s="7"/>
      <c r="C54" s="4" t="s">
        <v>84</v>
      </c>
      <c r="D54" s="6"/>
      <c r="E54">
        <f>P56</f>
        <v>30.130500000000001</v>
      </c>
      <c r="F54" s="4">
        <f>AVERAGE(E54:E55)</f>
        <v>30.130500000000001</v>
      </c>
      <c r="G54" s="4">
        <f>SUM(F54,-F61)</f>
        <v>6.2542000000000009</v>
      </c>
      <c r="H54" s="4"/>
      <c r="I54" s="5"/>
      <c r="N54" t="s">
        <v>64</v>
      </c>
      <c r="O54">
        <v>18.4983</v>
      </c>
      <c r="P54">
        <v>23.987400000000001</v>
      </c>
    </row>
    <row r="55" spans="1:16" x14ac:dyDescent="0.2">
      <c r="A55" s="4" t="s">
        <v>6</v>
      </c>
      <c r="B55" s="7"/>
      <c r="C55" s="4" t="s">
        <v>84</v>
      </c>
      <c r="D55" s="4"/>
      <c r="E55" s="8" t="s">
        <v>7</v>
      </c>
      <c r="F55" s="4"/>
      <c r="G55" s="4"/>
      <c r="H55" s="4"/>
      <c r="I55" s="5"/>
      <c r="N55" t="s">
        <v>61</v>
      </c>
      <c r="O55">
        <v>23.632300000000001</v>
      </c>
      <c r="P55">
        <v>29.1753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61</v>
      </c>
      <c r="O56">
        <v>23.876300000000001</v>
      </c>
      <c r="P56">
        <v>30.130500000000001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19.178899999999999</v>
      </c>
      <c r="F58" s="4">
        <f>AVERAGE(E58:E59)</f>
        <v>19.178899999999999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23.876300000000001</v>
      </c>
      <c r="F61" s="4">
        <f>AVERAGE(E61:E62)</f>
        <v>23.876300000000001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84</v>
      </c>
      <c r="D67" s="4"/>
      <c r="E67" s="15">
        <f>P87</f>
        <v>22.8505</v>
      </c>
      <c r="F67" s="4">
        <f>AVERAGE(E67)</f>
        <v>22.8505</v>
      </c>
      <c r="G67" s="4">
        <f>SUM(F67,-F74)</f>
        <v>3.8112999999999992</v>
      </c>
      <c r="H67" s="4">
        <f>SUM(G70,-G67)</f>
        <v>0.79100000000000037</v>
      </c>
      <c r="I67" s="14">
        <f>POWER(2,-H67)</f>
        <v>0.57794335327739921</v>
      </c>
      <c r="K67" s="17" t="s">
        <v>34</v>
      </c>
      <c r="L67" s="16" t="s">
        <v>28</v>
      </c>
      <c r="M67" s="4" t="s">
        <v>84</v>
      </c>
      <c r="N67" s="4"/>
      <c r="O67" s="15">
        <f>P87</f>
        <v>22.8505</v>
      </c>
      <c r="P67" s="4">
        <f>AVERAGE(O67)</f>
        <v>22.8505</v>
      </c>
      <c r="Q67" s="4">
        <f>SUM(P67,-P74)</f>
        <v>3.8112999999999992</v>
      </c>
      <c r="R67" s="4">
        <f>SUM(Q70,-Q67)</f>
        <v>0.45340000000000202</v>
      </c>
      <c r="S67" s="14">
        <f>POWER(2,-R67)</f>
        <v>0.7303196735904367</v>
      </c>
      <c r="BF67" s="17" t="s">
        <v>20</v>
      </c>
      <c r="BG67" s="16" t="s">
        <v>28</v>
      </c>
      <c r="BH67" s="4" t="s">
        <v>84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84</v>
      </c>
      <c r="D68" s="7"/>
      <c r="F68" s="4"/>
      <c r="G68" s="4"/>
      <c r="H68" s="4"/>
      <c r="I68" s="5"/>
      <c r="K68" s="4" t="s">
        <v>5</v>
      </c>
      <c r="L68" s="7"/>
      <c r="M68" s="4" t="s">
        <v>84</v>
      </c>
      <c r="N68" s="7"/>
      <c r="P68" s="4"/>
      <c r="Q68" s="4"/>
      <c r="R68" s="4"/>
      <c r="S68" s="5"/>
      <c r="BF68" s="4" t="s">
        <v>5</v>
      </c>
      <c r="BG68" s="7"/>
      <c r="BH68" s="4" t="s">
        <v>84</v>
      </c>
      <c r="BI68" s="7"/>
      <c r="BK68" s="4"/>
      <c r="BL68" s="4"/>
      <c r="BM68" s="4"/>
      <c r="BN68" s="5"/>
      <c r="BP68" s="4" t="s">
        <v>5</v>
      </c>
      <c r="BQ68" s="7"/>
      <c r="BR68" s="4" t="s">
        <v>84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84</v>
      </c>
      <c r="D70" s="6"/>
      <c r="E70">
        <f>P89</f>
        <v>26.426500000000001</v>
      </c>
      <c r="F70" s="4">
        <f>AVERAGE(E70:E71)</f>
        <v>26.426500000000001</v>
      </c>
      <c r="G70" s="4">
        <f>SUM(F70,-F77)</f>
        <v>4.6022999999999996</v>
      </c>
      <c r="H70" s="4"/>
      <c r="I70" s="5"/>
      <c r="K70" s="4" t="s">
        <v>6</v>
      </c>
      <c r="L70" s="7"/>
      <c r="M70" s="4" t="s">
        <v>84</v>
      </c>
      <c r="N70" s="6"/>
      <c r="O70" s="15">
        <f>P88</f>
        <v>22.913900000000002</v>
      </c>
      <c r="P70" s="4">
        <f>AVERAGE(O70:O71)</f>
        <v>22.913900000000002</v>
      </c>
      <c r="Q70" s="4">
        <f>SUM(P70,-P77)</f>
        <v>4.2647000000000013</v>
      </c>
      <c r="R70" s="4"/>
      <c r="S70" s="5"/>
      <c r="BF70" s="4" t="s">
        <v>6</v>
      </c>
      <c r="BG70" s="7"/>
      <c r="BH70" s="4" t="s">
        <v>84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19.039200000000001</v>
      </c>
      <c r="F74" s="4">
        <f>AVERAGE(E74)</f>
        <v>19.039200000000001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19.039200000000001</v>
      </c>
      <c r="P74" s="4">
        <f>AVERAGE(O74)</f>
        <v>19.039200000000001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21.824200000000001</v>
      </c>
      <c r="F77" s="4">
        <f>AVERAGE(E77:E78)</f>
        <v>21.824200000000001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18.6492</v>
      </c>
      <c r="P77" s="4">
        <f>AVERAGE(O77:O78)</f>
        <v>18.6492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84</v>
      </c>
      <c r="D83" s="4"/>
      <c r="E83" s="15">
        <f>P87</f>
        <v>22.8505</v>
      </c>
      <c r="F83" s="4">
        <f>AVERAGE(E83:E84)</f>
        <v>22.8505</v>
      </c>
      <c r="G83" s="4">
        <f>SUM(F83,-F90)</f>
        <v>3.8112999999999992</v>
      </c>
      <c r="H83" s="4">
        <f>SUM(G86,-G83)</f>
        <v>2.3487000000000009</v>
      </c>
      <c r="I83" s="14">
        <f>POWER(2,-H83)</f>
        <v>0.19632284961301813</v>
      </c>
      <c r="BF83" s="17" t="s">
        <v>20</v>
      </c>
      <c r="BG83" s="16" t="s">
        <v>30</v>
      </c>
      <c r="BH83" s="4" t="s">
        <v>84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84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84</v>
      </c>
      <c r="D86" s="6"/>
      <c r="E86">
        <f>P90</f>
        <v>27.8704</v>
      </c>
      <c r="F86" s="4">
        <f>AVERAGE(E86:E87)</f>
        <v>27.8704</v>
      </c>
      <c r="G86" s="4">
        <f>SUM(F86,-F93)</f>
        <v>6.16</v>
      </c>
      <c r="H86" s="4"/>
      <c r="I86" s="5"/>
      <c r="O86" s="13" t="s">
        <v>22</v>
      </c>
      <c r="P86" s="13" t="s">
        <v>84</v>
      </c>
      <c r="BF86" s="4" t="s">
        <v>6</v>
      </c>
      <c r="BG86" s="7"/>
      <c r="BH86" s="4" t="s">
        <v>84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84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19.039200000000001</v>
      </c>
      <c r="P87">
        <v>22.8505</v>
      </c>
      <c r="BF87" s="4" t="s">
        <v>6</v>
      </c>
      <c r="BG87" s="7"/>
      <c r="BH87" s="4" t="s">
        <v>84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60</v>
      </c>
      <c r="O88">
        <v>18.6492</v>
      </c>
      <c r="P88">
        <v>22.913900000000002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62</v>
      </c>
      <c r="O89">
        <v>21.824200000000001</v>
      </c>
      <c r="P89">
        <v>26.426500000000001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19.039200000000001</v>
      </c>
      <c r="F90" s="4">
        <f>AVERAGE(E90:E91)</f>
        <v>19.039200000000001</v>
      </c>
      <c r="G90" s="4"/>
      <c r="H90" s="4"/>
      <c r="I90" s="5"/>
      <c r="N90" t="s">
        <v>62</v>
      </c>
      <c r="O90">
        <v>21.7104</v>
      </c>
      <c r="P90">
        <v>27.8704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21.7104</v>
      </c>
      <c r="F93" s="4">
        <f>AVERAGE(E93:E94)</f>
        <v>21.7104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84</v>
      </c>
      <c r="D99" s="4"/>
      <c r="E99" s="15">
        <f>P119</f>
        <v>24.0246</v>
      </c>
      <c r="F99" s="4">
        <f>AVERAGE(E99)</f>
        <v>24.0246</v>
      </c>
      <c r="G99" s="4">
        <f>SUM(F99,-F106)</f>
        <v>3.142199999999999</v>
      </c>
      <c r="H99" s="4">
        <f>SUM(G102,-G99)</f>
        <v>1.9904000000000011</v>
      </c>
      <c r="I99" s="14">
        <f>POWER(2,-H99)</f>
        <v>0.25166910034913481</v>
      </c>
      <c r="K99" s="17" t="s">
        <v>35</v>
      </c>
      <c r="L99" s="16" t="s">
        <v>28</v>
      </c>
      <c r="M99" s="4" t="s">
        <v>84</v>
      </c>
      <c r="N99" s="4"/>
      <c r="O99" s="15">
        <f>P119</f>
        <v>24.0246</v>
      </c>
      <c r="P99" s="4">
        <f>AVERAGE(O99)</f>
        <v>24.0246</v>
      </c>
      <c r="Q99" s="4">
        <f>SUM(P99,-P106)</f>
        <v>3.142199999999999</v>
      </c>
      <c r="R99" s="4">
        <f>SUM(Q102,-Q99)</f>
        <v>0.82819999999999894</v>
      </c>
      <c r="S99" s="14">
        <f>POWER(2,-R99)</f>
        <v>0.56323152836708623</v>
      </c>
    </row>
    <row r="100" spans="1:19" x14ac:dyDescent="0.2">
      <c r="A100" s="4" t="s">
        <v>5</v>
      </c>
      <c r="B100" s="7"/>
      <c r="C100" s="4" t="s">
        <v>84</v>
      </c>
      <c r="D100" s="7"/>
      <c r="F100" s="4"/>
      <c r="G100" s="4"/>
      <c r="H100" s="4"/>
      <c r="I100" s="5"/>
      <c r="K100" s="4" t="s">
        <v>5</v>
      </c>
      <c r="L100" s="7"/>
      <c r="M100" s="4" t="s">
        <v>84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84</v>
      </c>
      <c r="D102" s="6"/>
      <c r="E102">
        <f>P121</f>
        <v>28.100999999999999</v>
      </c>
      <c r="F102" s="4">
        <f>AVERAGE(E102:E103)</f>
        <v>28.100999999999999</v>
      </c>
      <c r="G102" s="4">
        <f>SUM(F102,-F109)</f>
        <v>5.1326000000000001</v>
      </c>
      <c r="H102" s="4"/>
      <c r="I102" s="5"/>
      <c r="K102" s="4" t="s">
        <v>6</v>
      </c>
      <c r="L102" s="7"/>
      <c r="M102" s="4" t="s">
        <v>84</v>
      </c>
      <c r="N102" s="6"/>
      <c r="O102" s="15">
        <f>P120</f>
        <v>23.590199999999999</v>
      </c>
      <c r="P102" s="4">
        <f>AVERAGE(O102:O103)</f>
        <v>23.590199999999999</v>
      </c>
      <c r="Q102" s="4">
        <f>SUM(P102,-P109)</f>
        <v>3.9703999999999979</v>
      </c>
      <c r="R102" s="4"/>
      <c r="S102" s="5"/>
    </row>
    <row r="103" spans="1:19" x14ac:dyDescent="0.2">
      <c r="A103" s="4" t="s">
        <v>6</v>
      </c>
      <c r="B103" s="7"/>
      <c r="C103" s="4" t="s">
        <v>84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20.882400000000001</v>
      </c>
      <c r="F106" s="4">
        <f>AVERAGE(E106)</f>
        <v>20.882400000000001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20.882400000000001</v>
      </c>
      <c r="P106" s="4">
        <f>AVERAGE(O106)</f>
        <v>20.882400000000001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22.968399999999999</v>
      </c>
      <c r="F109" s="4">
        <f>AVERAGE(E109:E110)</f>
        <v>22.968399999999999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19.619800000000001</v>
      </c>
      <c r="P109" s="4">
        <f>AVERAGE(O109:O110)</f>
        <v>19.619800000000001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84</v>
      </c>
      <c r="D115" s="4"/>
      <c r="E115" s="15">
        <f>P119</f>
        <v>24.0246</v>
      </c>
      <c r="F115" s="4">
        <f>AVERAGE(E115:E116)</f>
        <v>24.0246</v>
      </c>
      <c r="G115" s="4">
        <f>SUM(F115,-F122)</f>
        <v>3.142199999999999</v>
      </c>
      <c r="H115" s="4">
        <f>SUM(G118,-G115)</f>
        <v>1.4138000000000019</v>
      </c>
      <c r="I115" s="14">
        <f>POWER(2,-H115)</f>
        <v>0.3753218014219607</v>
      </c>
    </row>
    <row r="116" spans="1:16" x14ac:dyDescent="0.2">
      <c r="A116" s="4" t="s">
        <v>5</v>
      </c>
      <c r="B116" s="7"/>
      <c r="C116" s="4" t="s">
        <v>84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84</v>
      </c>
      <c r="D118" s="6"/>
      <c r="E118">
        <f>P122</f>
        <v>27.281300000000002</v>
      </c>
      <c r="F118" s="4">
        <f>AVERAGE(E118:E119)</f>
        <v>27.281300000000002</v>
      </c>
      <c r="G118" s="4">
        <f>SUM(F118,-F125)</f>
        <v>4.5560000000000009</v>
      </c>
      <c r="H118" s="4"/>
      <c r="I118" s="5"/>
      <c r="O118" s="13" t="s">
        <v>22</v>
      </c>
      <c r="P118" s="13" t="s">
        <v>84</v>
      </c>
    </row>
    <row r="119" spans="1:16" x14ac:dyDescent="0.2">
      <c r="A119" s="4" t="s">
        <v>6</v>
      </c>
      <c r="B119" s="7"/>
      <c r="C119" s="4" t="s">
        <v>84</v>
      </c>
      <c r="D119" s="4"/>
      <c r="E119" s="8" t="s">
        <v>7</v>
      </c>
      <c r="F119" s="4"/>
      <c r="G119" s="4"/>
      <c r="H119" s="4"/>
      <c r="I119" s="5"/>
      <c r="N119" s="26" t="s">
        <v>66</v>
      </c>
      <c r="O119" s="26">
        <v>20.882400000000001</v>
      </c>
      <c r="P119" s="26">
        <v>24.0246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67</v>
      </c>
      <c r="O120" s="26">
        <v>19.619800000000001</v>
      </c>
      <c r="P120" s="26">
        <v>23.590199999999999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22.968399999999999</v>
      </c>
      <c r="P121" s="26">
        <v>28.100999999999999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20.882400000000001</v>
      </c>
      <c r="F122" s="4">
        <f>AVERAGE(E122:E123)</f>
        <v>20.882400000000001</v>
      </c>
      <c r="G122" s="4"/>
      <c r="H122" s="4"/>
      <c r="I122" s="5"/>
      <c r="N122" s="26" t="s">
        <v>45</v>
      </c>
      <c r="O122" s="26">
        <v>22.725300000000001</v>
      </c>
      <c r="P122" s="26">
        <v>27.281300000000002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22.725300000000001</v>
      </c>
      <c r="F125" s="4">
        <f>AVERAGE(E125:E126)</f>
        <v>22.725300000000001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84</v>
      </c>
      <c r="D132" s="4"/>
      <c r="E132" s="15">
        <f>P152</f>
        <v>0</v>
      </c>
      <c r="F132" s="4">
        <f>AVERAGE(E132)</f>
        <v>0</v>
      </c>
      <c r="G132" s="4">
        <f>SUM(F132,-F139)</f>
        <v>0</v>
      </c>
      <c r="H132" s="4">
        <f>SUM(G135,-G132)</f>
        <v>0</v>
      </c>
      <c r="I132" s="14">
        <f>POWER(2,-H132)</f>
        <v>1</v>
      </c>
      <c r="K132" s="17" t="s">
        <v>36</v>
      </c>
      <c r="L132" s="16" t="s">
        <v>28</v>
      </c>
      <c r="M132" s="4" t="s">
        <v>84</v>
      </c>
      <c r="N132" s="4"/>
      <c r="O132" s="15">
        <f>P152</f>
        <v>0</v>
      </c>
      <c r="P132" s="4">
        <f>AVERAGE(O132)</f>
        <v>0</v>
      </c>
      <c r="Q132" s="4">
        <f>SUM(P132,-P139)</f>
        <v>0</v>
      </c>
      <c r="R132" s="4">
        <f>SUM(Q135,-Q132)</f>
        <v>0</v>
      </c>
      <c r="S132" s="14">
        <f>POWER(2,-R132)</f>
        <v>1</v>
      </c>
    </row>
    <row r="133" spans="1:19" x14ac:dyDescent="0.2">
      <c r="A133" s="4" t="s">
        <v>5</v>
      </c>
      <c r="B133" s="7"/>
      <c r="C133" s="4" t="s">
        <v>84</v>
      </c>
      <c r="D133" s="7"/>
      <c r="F133" s="4"/>
      <c r="G133" s="4"/>
      <c r="H133" s="4"/>
      <c r="I133" s="5"/>
      <c r="K133" s="4" t="s">
        <v>5</v>
      </c>
      <c r="L133" s="7"/>
      <c r="M133" s="4" t="s">
        <v>84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84</v>
      </c>
      <c r="D135" s="6"/>
      <c r="E135">
        <f>P154</f>
        <v>0</v>
      </c>
      <c r="F135" s="4">
        <f>AVERAGE(E135:E136)</f>
        <v>0</v>
      </c>
      <c r="G135" s="4">
        <f>SUM(F135,-F142)</f>
        <v>0</v>
      </c>
      <c r="H135" s="4"/>
      <c r="I135" s="5"/>
      <c r="K135" s="4" t="s">
        <v>6</v>
      </c>
      <c r="L135" s="7"/>
      <c r="M135" s="4" t="s">
        <v>84</v>
      </c>
      <c r="N135" s="6"/>
      <c r="O135" s="15">
        <f>P153</f>
        <v>0</v>
      </c>
      <c r="P135" s="4">
        <f>AVERAGE(O135:O136)</f>
        <v>0</v>
      </c>
      <c r="Q135" s="4">
        <f>SUM(P135,-P142)</f>
        <v>0</v>
      </c>
      <c r="R135" s="4"/>
      <c r="S135" s="5"/>
    </row>
    <row r="136" spans="1:19" x14ac:dyDescent="0.2">
      <c r="A136" s="4" t="s">
        <v>6</v>
      </c>
      <c r="B136" s="7"/>
      <c r="C136" s="4" t="s">
        <v>84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0</v>
      </c>
      <c r="F139" s="4">
        <f>AVERAGE(E139)</f>
        <v>0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0</v>
      </c>
      <c r="P139" s="4">
        <f>AVERAGE(O139)</f>
        <v>0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0</v>
      </c>
      <c r="F142" s="4">
        <f>AVERAGE(E142:E143)</f>
        <v>0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0</v>
      </c>
      <c r="P142" s="4">
        <f>AVERAGE(O142:O143)</f>
        <v>0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84</v>
      </c>
      <c r="D148" s="4"/>
      <c r="E148" s="15">
        <f>P152</f>
        <v>0</v>
      </c>
      <c r="F148" s="4">
        <f>AVERAGE(E148:E149)</f>
        <v>0</v>
      </c>
      <c r="G148" s="4">
        <f>SUM(F148,-F155)</f>
        <v>0</v>
      </c>
      <c r="H148" s="4">
        <f>SUM(G151,-G148)</f>
        <v>0</v>
      </c>
      <c r="I148" s="14">
        <f>POWER(2,-H148)</f>
        <v>1</v>
      </c>
    </row>
    <row r="149" spans="1:19" x14ac:dyDescent="0.2">
      <c r="A149" s="4" t="s">
        <v>5</v>
      </c>
      <c r="B149" s="7"/>
      <c r="C149" s="4" t="s">
        <v>84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84</v>
      </c>
      <c r="D151" s="6"/>
      <c r="E151">
        <f>P155</f>
        <v>0</v>
      </c>
      <c r="F151" s="4">
        <f>AVERAGE(E151:E152)</f>
        <v>0</v>
      </c>
      <c r="G151" s="4">
        <f>SUM(F151,-F158)</f>
        <v>0</v>
      </c>
      <c r="H151" s="4"/>
      <c r="I151" s="5"/>
      <c r="O151" s="13" t="s">
        <v>22</v>
      </c>
      <c r="P151" s="13" t="s">
        <v>84</v>
      </c>
    </row>
    <row r="152" spans="1:19" x14ac:dyDescent="0.2">
      <c r="A152" s="4" t="s">
        <v>6</v>
      </c>
      <c r="B152" s="7"/>
      <c r="C152" s="4" t="s">
        <v>84</v>
      </c>
      <c r="D152" s="4"/>
      <c r="E152" s="8" t="s">
        <v>7</v>
      </c>
      <c r="F152" s="4"/>
      <c r="G152" s="4"/>
      <c r="H152" s="4"/>
      <c r="I152" s="5"/>
      <c r="N152" s="26" t="s">
        <v>66</v>
      </c>
      <c r="O152" s="9"/>
      <c r="P152" s="9"/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67</v>
      </c>
      <c r="O153" s="9"/>
      <c r="P153" s="9"/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/>
      <c r="P154" s="9"/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0</v>
      </c>
      <c r="F155" s="4">
        <f>AVERAGE(E155:E156)</f>
        <v>0</v>
      </c>
      <c r="G155" s="4"/>
      <c r="H155" s="4"/>
      <c r="I155" s="5"/>
      <c r="N155" s="9" t="s">
        <v>46</v>
      </c>
      <c r="O155" s="9"/>
      <c r="P155" s="9"/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0</v>
      </c>
      <c r="F158" s="4">
        <f>AVERAGE(E158:E159)</f>
        <v>0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1.3084873708784135</v>
      </c>
      <c r="N163" s="1">
        <f>I2</f>
        <v>6.6754088002990694E-2</v>
      </c>
    </row>
    <row r="164" spans="1:14" x14ac:dyDescent="0.2">
      <c r="M164">
        <f>S35</f>
        <v>0.69819406576297738</v>
      </c>
      <c r="N164">
        <f>I18</f>
        <v>0.10232992439616616</v>
      </c>
    </row>
    <row r="165" spans="1:14" x14ac:dyDescent="0.2">
      <c r="M165">
        <f>S67</f>
        <v>0.7303196735904367</v>
      </c>
      <c r="N165">
        <f>I35</f>
        <v>0.67259035697573188</v>
      </c>
    </row>
    <row r="166" spans="1:14" x14ac:dyDescent="0.2">
      <c r="M166" s="1">
        <f>S99</f>
        <v>0.56323152836708623</v>
      </c>
      <c r="N166" s="1">
        <f>I51</f>
        <v>0.41082617265404181</v>
      </c>
    </row>
    <row r="167" spans="1:14" x14ac:dyDescent="0.2">
      <c r="M167" s="1"/>
      <c r="N167">
        <f>I67</f>
        <v>0.57794335327739921</v>
      </c>
    </row>
    <row r="168" spans="1:14" x14ac:dyDescent="0.2">
      <c r="N168">
        <f>I83</f>
        <v>0.19632284961301813</v>
      </c>
    </row>
    <row r="169" spans="1:14" x14ac:dyDescent="0.2">
      <c r="N169">
        <f>I99</f>
        <v>0.25166910034913481</v>
      </c>
    </row>
    <row r="170" spans="1:14" x14ac:dyDescent="0.2">
      <c r="N170">
        <f>I115</f>
        <v>0.3753218014219607</v>
      </c>
    </row>
    <row r="171" spans="1:14" x14ac:dyDescent="0.2">
      <c r="N171">
        <f>I132</f>
        <v>1</v>
      </c>
    </row>
    <row r="172" spans="1:14" x14ac:dyDescent="0.2">
      <c r="N172">
        <f>I148</f>
        <v>1</v>
      </c>
    </row>
    <row r="179" spans="12:15" x14ac:dyDescent="0.2">
      <c r="L179" t="s">
        <v>3</v>
      </c>
      <c r="M179">
        <f>AVERAGE(M163:M168)</f>
        <v>0.8250581596497284</v>
      </c>
      <c r="N179">
        <f>AVERAGE(N163:N172)</f>
        <v>0.4653757646690444</v>
      </c>
    </row>
    <row r="180" spans="12:15" x14ac:dyDescent="0.2">
      <c r="L180" t="s">
        <v>2</v>
      </c>
      <c r="M180">
        <f>STDEV(M163:M168)</f>
        <v>0.33031644735340215</v>
      </c>
      <c r="N180">
        <f>STDEV(N163:N172)</f>
        <v>0.34109340563094354</v>
      </c>
    </row>
    <row r="181" spans="12:15" x14ac:dyDescent="0.2">
      <c r="L181" t="s">
        <v>1</v>
      </c>
      <c r="N181">
        <f>TTEST(M163:M167,N163:N172,2,2)</f>
        <v>9.7621344280252542E-2</v>
      </c>
      <c r="O181" s="38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86</v>
      </c>
      <c r="M183" t="s">
        <v>0</v>
      </c>
    </row>
    <row r="184" spans="12:15" x14ac:dyDescent="0.2">
      <c r="L184">
        <f>M179</f>
        <v>0.8250581596497284</v>
      </c>
      <c r="M184">
        <f>N179</f>
        <v>0.4653757646690444</v>
      </c>
    </row>
    <row r="185" spans="12:15" x14ac:dyDescent="0.2">
      <c r="L185">
        <f>M180</f>
        <v>0.33031644735340215</v>
      </c>
      <c r="M185">
        <f>N180</f>
        <v>0.34109340563094354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D161" workbookViewId="0">
      <selection activeCell="N180" sqref="N180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84</v>
      </c>
      <c r="D2" s="4"/>
      <c r="E2" s="15">
        <f>P19</f>
        <v>26.1081</v>
      </c>
      <c r="F2" s="4">
        <f>AVERAGE(E2)</f>
        <v>26.1081</v>
      </c>
      <c r="G2" s="4">
        <f>SUM(F2,-F9)</f>
        <v>3.7496000000000009</v>
      </c>
      <c r="H2" s="4">
        <f>SUM(G5,-G2)</f>
        <v>3.9050000000000011</v>
      </c>
      <c r="I2" s="14">
        <f>POWER(2,-H2)</f>
        <v>6.6754088002990694E-2</v>
      </c>
      <c r="K2" s="17" t="s">
        <v>29</v>
      </c>
      <c r="L2" s="16" t="s">
        <v>28</v>
      </c>
      <c r="M2" s="4" t="s">
        <v>84</v>
      </c>
      <c r="N2" s="4"/>
      <c r="O2" s="15">
        <f>P19</f>
        <v>26.1081</v>
      </c>
      <c r="P2" s="4">
        <f>AVERAGE(O2)</f>
        <v>26.1081</v>
      </c>
      <c r="Q2" s="4">
        <f>SUM(P2,-P9)</f>
        <v>3.7496000000000009</v>
      </c>
      <c r="R2" s="4">
        <f>SUM(Q5,-Q2)</f>
        <v>-0.38790000000000191</v>
      </c>
      <c r="S2" s="14">
        <f>POWER(2,-R2)</f>
        <v>1.3084873708784135</v>
      </c>
    </row>
    <row r="3" spans="1:19" x14ac:dyDescent="0.2">
      <c r="A3" s="4" t="s">
        <v>5</v>
      </c>
      <c r="B3" s="7"/>
      <c r="C3" s="4" t="s">
        <v>84</v>
      </c>
      <c r="D3" s="7"/>
      <c r="F3" s="4"/>
      <c r="G3" s="4"/>
      <c r="H3" s="4"/>
      <c r="I3" s="5"/>
      <c r="K3" s="4" t="s">
        <v>5</v>
      </c>
      <c r="L3" s="7"/>
      <c r="M3" s="4" t="s">
        <v>84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84</v>
      </c>
      <c r="D5" s="6"/>
      <c r="E5">
        <f>P21</f>
        <v>29.668900000000001</v>
      </c>
      <c r="F5" s="4">
        <f>AVERAGE(E5:E6)</f>
        <v>29.668900000000001</v>
      </c>
      <c r="G5" s="4">
        <f>SUM(F5,-F12)</f>
        <v>7.6546000000000021</v>
      </c>
      <c r="H5" s="4"/>
      <c r="I5" s="5"/>
      <c r="K5" s="4" t="s">
        <v>6</v>
      </c>
      <c r="L5" s="7"/>
      <c r="M5" s="4" t="s">
        <v>84</v>
      </c>
      <c r="N5" s="6"/>
      <c r="O5" s="15">
        <f>P20</f>
        <v>25.720199999999998</v>
      </c>
      <c r="P5" s="4">
        <f>AVERAGE(O5:O6)</f>
        <v>25.720199999999998</v>
      </c>
      <c r="Q5" s="4">
        <f>SUM(P5,-P12)</f>
        <v>3.361699999999999</v>
      </c>
      <c r="R5" s="4"/>
      <c r="S5" s="5"/>
    </row>
    <row r="6" spans="1:19" x14ac:dyDescent="0.2">
      <c r="A6" s="4" t="s">
        <v>6</v>
      </c>
      <c r="B6" s="7"/>
      <c r="C6" s="4" t="s">
        <v>84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84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22.358499999999999</v>
      </c>
      <c r="F9" s="4">
        <f>AVERAGE(E9)</f>
        <v>22.358499999999999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22.358499999999999</v>
      </c>
      <c r="P9" s="4">
        <f>AVERAGE(O9)</f>
        <v>22.358499999999999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22.014299999999999</v>
      </c>
      <c r="F12" s="4">
        <f>AVERAGE(E12:E13)</f>
        <v>22.014299999999999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22.358499999999999</v>
      </c>
      <c r="P12" s="4">
        <f>AVERAGE(O12:O13)</f>
        <v>22.358499999999999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84</v>
      </c>
      <c r="D18" s="4"/>
      <c r="E18" s="15">
        <f>P19</f>
        <v>26.1081</v>
      </c>
      <c r="F18" s="4">
        <f>AVERAGE(E18:E19)</f>
        <v>26.1081</v>
      </c>
      <c r="G18" s="4">
        <f>SUM(F18,-F25)</f>
        <v>3.7496000000000009</v>
      </c>
      <c r="H18" s="4">
        <f>SUM(G21,-G18)</f>
        <v>3.2886999999999986</v>
      </c>
      <c r="I18" s="14">
        <f>POWER(2,-H18)</f>
        <v>0.10232992439616616</v>
      </c>
      <c r="O18" s="13" t="s">
        <v>22</v>
      </c>
      <c r="P18" s="13" t="s">
        <v>84</v>
      </c>
    </row>
    <row r="19" spans="1:16" x14ac:dyDescent="0.2">
      <c r="A19" s="4" t="s">
        <v>5</v>
      </c>
      <c r="B19" s="7"/>
      <c r="C19" s="4" t="s">
        <v>84</v>
      </c>
      <c r="D19" s="7"/>
      <c r="E19" s="8" t="s">
        <v>7</v>
      </c>
      <c r="F19" s="4"/>
      <c r="G19" s="4"/>
      <c r="H19" s="4"/>
      <c r="I19" s="5"/>
      <c r="N19" s="25" t="s">
        <v>63</v>
      </c>
      <c r="O19" s="25">
        <v>22.358499999999999</v>
      </c>
      <c r="P19" s="25">
        <v>26.1081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63</v>
      </c>
      <c r="O20" s="25">
        <v>22.358499999999999</v>
      </c>
      <c r="P20" s="25">
        <v>25.720199999999998</v>
      </c>
    </row>
    <row r="21" spans="1:16" x14ac:dyDescent="0.2">
      <c r="A21" s="4" t="s">
        <v>6</v>
      </c>
      <c r="B21" s="7"/>
      <c r="C21" s="4" t="s">
        <v>84</v>
      </c>
      <c r="D21" s="6"/>
      <c r="E21">
        <f>P22</f>
        <v>29.068899999999999</v>
      </c>
      <c r="F21" s="4">
        <f>AVERAGE(E21:E22)</f>
        <v>29.068899999999999</v>
      </c>
      <c r="G21" s="4">
        <f>SUM(F21,-F28)</f>
        <v>7.0382999999999996</v>
      </c>
      <c r="H21" s="4"/>
      <c r="I21" s="5"/>
      <c r="N21" s="25" t="s">
        <v>21</v>
      </c>
      <c r="O21" s="25">
        <v>22.014299999999999</v>
      </c>
      <c r="P21" s="25">
        <v>29.668900000000001</v>
      </c>
    </row>
    <row r="22" spans="1:16" x14ac:dyDescent="0.2">
      <c r="A22" s="4" t="s">
        <v>6</v>
      </c>
      <c r="B22" s="7"/>
      <c r="C22" s="4" t="s">
        <v>84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22.0306</v>
      </c>
      <c r="P22" s="25">
        <v>29.068899999999999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22.358499999999999</v>
      </c>
      <c r="F25" s="4">
        <f>AVERAGE(E25:E26)</f>
        <v>22.358499999999999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22.0306</v>
      </c>
      <c r="F28" s="4">
        <f>AVERAGE(E28:E29)</f>
        <v>22.0306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84</v>
      </c>
      <c r="D35" s="4"/>
      <c r="E35" s="15">
        <f>P53</f>
        <v>24.149699999999999</v>
      </c>
      <c r="F35" s="4">
        <f>AVERAGE(E35)</f>
        <v>24.149699999999999</v>
      </c>
      <c r="G35" s="4">
        <f>SUM(F35,-F42)</f>
        <v>4.9708000000000006</v>
      </c>
      <c r="H35" s="4">
        <f>SUM(G38,-G35)</f>
        <v>0.57219999999999871</v>
      </c>
      <c r="I35" s="14">
        <f>POWER(2,-H35)</f>
        <v>0.67259035697573188</v>
      </c>
      <c r="K35" s="17" t="s">
        <v>32</v>
      </c>
      <c r="L35" s="16" t="s">
        <v>28</v>
      </c>
      <c r="M35" s="4" t="s">
        <v>84</v>
      </c>
      <c r="N35" s="4"/>
      <c r="O35" s="15">
        <f>P53</f>
        <v>24.149699999999999</v>
      </c>
      <c r="P35" s="4">
        <f>AVERAGE(O35)</f>
        <v>24.149699999999999</v>
      </c>
      <c r="Q35" s="4">
        <f>SUM(P35,-P42)</f>
        <v>4.9708000000000006</v>
      </c>
      <c r="R35" s="4">
        <f>SUM(Q38,-Q35)</f>
        <v>0.51829999999999998</v>
      </c>
      <c r="S35" s="14">
        <f>POWER(2,-R35)</f>
        <v>0.69819406576297738</v>
      </c>
    </row>
    <row r="36" spans="1:19" x14ac:dyDescent="0.2">
      <c r="A36" s="4" t="s">
        <v>5</v>
      </c>
      <c r="B36" s="7"/>
      <c r="C36" s="4" t="s">
        <v>84</v>
      </c>
      <c r="D36" s="7"/>
      <c r="F36" s="4"/>
      <c r="G36" s="4"/>
      <c r="H36" s="4"/>
      <c r="I36" s="5"/>
      <c r="K36" s="4" t="s">
        <v>5</v>
      </c>
      <c r="L36" s="7"/>
      <c r="M36" s="4" t="s">
        <v>84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84</v>
      </c>
      <c r="D38" s="6"/>
      <c r="E38">
        <f>P55</f>
        <v>29.1753</v>
      </c>
      <c r="F38" s="4">
        <f>AVERAGE(E38:E39)</f>
        <v>29.1753</v>
      </c>
      <c r="G38" s="4">
        <f>SUM(F38,-F45)</f>
        <v>5.5429999999999993</v>
      </c>
      <c r="H38" s="4"/>
      <c r="I38" s="5"/>
      <c r="K38" s="4" t="s">
        <v>6</v>
      </c>
      <c r="L38" s="7"/>
      <c r="M38" s="4" t="s">
        <v>84</v>
      </c>
      <c r="N38" s="6"/>
      <c r="O38" s="15">
        <f>P54</f>
        <v>23.987400000000001</v>
      </c>
      <c r="P38" s="4">
        <f>AVERAGE(O38:O39)</f>
        <v>23.987400000000001</v>
      </c>
      <c r="Q38" s="4">
        <f>SUM(P38,-P45)</f>
        <v>5.4891000000000005</v>
      </c>
      <c r="R38" s="4"/>
      <c r="S38" s="5"/>
    </row>
    <row r="39" spans="1:19" x14ac:dyDescent="0.2">
      <c r="A39" s="4" t="s">
        <v>6</v>
      </c>
      <c r="B39" s="7"/>
      <c r="C39" s="4" t="s">
        <v>84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84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19.178899999999999</v>
      </c>
      <c r="F42" s="4">
        <f>AVERAGE(E42)</f>
        <v>19.178899999999999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19.178899999999999</v>
      </c>
      <c r="P42" s="4">
        <f>AVERAGE(O42)</f>
        <v>19.178899999999999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23.632300000000001</v>
      </c>
      <c r="F45" s="4">
        <f>AVERAGE(E45:E46)</f>
        <v>23.632300000000001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18.4983</v>
      </c>
      <c r="P45" s="4">
        <f>AVERAGE(O45:O46)</f>
        <v>18.4983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84</v>
      </c>
      <c r="D51" s="4"/>
      <c r="E51" s="15">
        <f>P53</f>
        <v>24.149699999999999</v>
      </c>
      <c r="F51" s="4">
        <f>AVERAGE(E51:E52)</f>
        <v>24.149699999999999</v>
      </c>
      <c r="G51" s="4">
        <f>SUM(F51,-F58)</f>
        <v>4.9708000000000006</v>
      </c>
      <c r="H51" s="4">
        <f>SUM(G54,-G51)</f>
        <v>1.2834000000000003</v>
      </c>
      <c r="I51" s="14">
        <f>POWER(2,-H51)</f>
        <v>0.41082617265404181</v>
      </c>
    </row>
    <row r="52" spans="1:16" x14ac:dyDescent="0.2">
      <c r="A52" s="4" t="s">
        <v>5</v>
      </c>
      <c r="B52" s="7"/>
      <c r="C52" s="4" t="s">
        <v>84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84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64</v>
      </c>
      <c r="O53">
        <v>19.178899999999999</v>
      </c>
      <c r="P53">
        <v>24.149699999999999</v>
      </c>
    </row>
    <row r="54" spans="1:16" x14ac:dyDescent="0.2">
      <c r="A54" s="4" t="s">
        <v>6</v>
      </c>
      <c r="B54" s="7"/>
      <c r="C54" s="4" t="s">
        <v>84</v>
      </c>
      <c r="D54" s="6"/>
      <c r="E54">
        <f>P56</f>
        <v>30.130500000000001</v>
      </c>
      <c r="F54" s="4">
        <f>AVERAGE(E54:E55)</f>
        <v>30.130500000000001</v>
      </c>
      <c r="G54" s="4">
        <f>SUM(F54,-F61)</f>
        <v>6.2542000000000009</v>
      </c>
      <c r="H54" s="4"/>
      <c r="I54" s="5"/>
      <c r="N54" t="s">
        <v>64</v>
      </c>
      <c r="O54">
        <v>18.4983</v>
      </c>
      <c r="P54">
        <v>23.987400000000001</v>
      </c>
    </row>
    <row r="55" spans="1:16" x14ac:dyDescent="0.2">
      <c r="A55" s="4" t="s">
        <v>6</v>
      </c>
      <c r="B55" s="7"/>
      <c r="C55" s="4" t="s">
        <v>84</v>
      </c>
      <c r="D55" s="4"/>
      <c r="E55" s="8" t="s">
        <v>7</v>
      </c>
      <c r="F55" s="4"/>
      <c r="G55" s="4"/>
      <c r="H55" s="4"/>
      <c r="I55" s="5"/>
      <c r="N55" t="s">
        <v>61</v>
      </c>
      <c r="O55">
        <v>23.632300000000001</v>
      </c>
      <c r="P55">
        <v>29.1753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61</v>
      </c>
      <c r="O56">
        <v>23.876300000000001</v>
      </c>
      <c r="P56">
        <v>30.130500000000001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19.178899999999999</v>
      </c>
      <c r="F58" s="4">
        <f>AVERAGE(E58:E59)</f>
        <v>19.178899999999999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23.876300000000001</v>
      </c>
      <c r="F61" s="4">
        <f>AVERAGE(E61:E62)</f>
        <v>23.876300000000001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84</v>
      </c>
      <c r="D67" s="4"/>
      <c r="E67" s="15">
        <f>P87</f>
        <v>22.8505</v>
      </c>
      <c r="F67" s="4">
        <f>AVERAGE(E67)</f>
        <v>22.8505</v>
      </c>
      <c r="G67" s="4">
        <f>SUM(F67,-F74)</f>
        <v>3.8112999999999992</v>
      </c>
      <c r="H67" s="4">
        <f>SUM(G70,-G67)</f>
        <v>0.79100000000000037</v>
      </c>
      <c r="I67" s="14">
        <f>POWER(2,-H67)</f>
        <v>0.57794335327739921</v>
      </c>
      <c r="K67" s="17" t="s">
        <v>34</v>
      </c>
      <c r="L67" s="16" t="s">
        <v>28</v>
      </c>
      <c r="M67" s="4" t="s">
        <v>84</v>
      </c>
      <c r="N67" s="4"/>
      <c r="O67" s="15">
        <f>P87</f>
        <v>22.8505</v>
      </c>
      <c r="P67" s="4">
        <f>AVERAGE(O67)</f>
        <v>22.8505</v>
      </c>
      <c r="Q67" s="4">
        <f>SUM(P67,-P74)</f>
        <v>3.8112999999999992</v>
      </c>
      <c r="R67" s="4">
        <f>SUM(Q70,-Q67)</f>
        <v>0.45340000000000202</v>
      </c>
      <c r="S67" s="14">
        <f>POWER(2,-R67)</f>
        <v>0.7303196735904367</v>
      </c>
      <c r="BF67" s="17" t="s">
        <v>20</v>
      </c>
      <c r="BG67" s="16" t="s">
        <v>28</v>
      </c>
      <c r="BH67" s="4" t="s">
        <v>84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84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84</v>
      </c>
      <c r="D68" s="7"/>
      <c r="F68" s="4"/>
      <c r="G68" s="4"/>
      <c r="H68" s="4"/>
      <c r="I68" s="5"/>
      <c r="K68" s="4" t="s">
        <v>5</v>
      </c>
      <c r="L68" s="7"/>
      <c r="M68" s="4" t="s">
        <v>84</v>
      </c>
      <c r="N68" s="7"/>
      <c r="P68" s="4"/>
      <c r="Q68" s="4"/>
      <c r="R68" s="4"/>
      <c r="S68" s="5"/>
      <c r="BF68" s="4" t="s">
        <v>5</v>
      </c>
      <c r="BG68" s="7"/>
      <c r="BH68" s="4" t="s">
        <v>84</v>
      </c>
      <c r="BI68" s="7"/>
      <c r="BK68" s="4"/>
      <c r="BL68" s="4"/>
      <c r="BM68" s="4"/>
      <c r="BN68" s="5"/>
      <c r="BP68" s="4" t="s">
        <v>5</v>
      </c>
      <c r="BQ68" s="7"/>
      <c r="BR68" s="4" t="s">
        <v>84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84</v>
      </c>
      <c r="D70" s="6"/>
      <c r="E70">
        <f>P89</f>
        <v>26.426500000000001</v>
      </c>
      <c r="F70" s="4">
        <f>AVERAGE(E70:E71)</f>
        <v>26.426500000000001</v>
      </c>
      <c r="G70" s="4">
        <f>SUM(F70,-F77)</f>
        <v>4.6022999999999996</v>
      </c>
      <c r="H70" s="4"/>
      <c r="I70" s="5"/>
      <c r="K70" s="4" t="s">
        <v>6</v>
      </c>
      <c r="L70" s="7"/>
      <c r="M70" s="4" t="s">
        <v>84</v>
      </c>
      <c r="N70" s="6"/>
      <c r="O70" s="15">
        <f>P88</f>
        <v>22.913900000000002</v>
      </c>
      <c r="P70" s="4">
        <f>AVERAGE(O70:O71)</f>
        <v>22.913900000000002</v>
      </c>
      <c r="Q70" s="4">
        <f>SUM(P70,-P77)</f>
        <v>4.2647000000000013</v>
      </c>
      <c r="R70" s="4"/>
      <c r="S70" s="5"/>
      <c r="BF70" s="4" t="s">
        <v>6</v>
      </c>
      <c r="BG70" s="7"/>
      <c r="BH70" s="4" t="s">
        <v>84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84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84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84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84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84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19.039200000000001</v>
      </c>
      <c r="F74" s="4">
        <f>AVERAGE(E74)</f>
        <v>19.039200000000001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19.039200000000001</v>
      </c>
      <c r="P74" s="4">
        <f>AVERAGE(O74)</f>
        <v>19.039200000000001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21.824200000000001</v>
      </c>
      <c r="F77" s="4">
        <f>AVERAGE(E77:E78)</f>
        <v>21.824200000000001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18.6492</v>
      </c>
      <c r="P77" s="4">
        <f>AVERAGE(O77:O78)</f>
        <v>18.6492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84</v>
      </c>
      <c r="D83" s="4"/>
      <c r="E83" s="15">
        <f>P87</f>
        <v>22.8505</v>
      </c>
      <c r="F83" s="4">
        <f>AVERAGE(E83:E84)</f>
        <v>22.8505</v>
      </c>
      <c r="G83" s="4">
        <f>SUM(F83,-F90)</f>
        <v>3.8112999999999992</v>
      </c>
      <c r="H83" s="4">
        <f>SUM(G86,-G83)</f>
        <v>2.3487000000000009</v>
      </c>
      <c r="I83" s="14">
        <f>POWER(2,-H83)</f>
        <v>0.19632284961301813</v>
      </c>
      <c r="BF83" s="17" t="s">
        <v>20</v>
      </c>
      <c r="BG83" s="16" t="s">
        <v>30</v>
      </c>
      <c r="BH83" s="4" t="s">
        <v>84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84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84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84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84</v>
      </c>
      <c r="D86" s="6"/>
      <c r="E86">
        <f>P90</f>
        <v>27.8704</v>
      </c>
      <c r="F86" s="4">
        <f>AVERAGE(E86:E87)</f>
        <v>27.8704</v>
      </c>
      <c r="G86" s="4">
        <f>SUM(F86,-F93)</f>
        <v>6.16</v>
      </c>
      <c r="H86" s="4"/>
      <c r="I86" s="5"/>
      <c r="O86" s="13" t="s">
        <v>22</v>
      </c>
      <c r="P86" s="13" t="s">
        <v>84</v>
      </c>
      <c r="BF86" s="4" t="s">
        <v>6</v>
      </c>
      <c r="BG86" s="7"/>
      <c r="BH86" s="4" t="s">
        <v>84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84</v>
      </c>
      <c r="D87" s="4"/>
      <c r="E87" s="8" t="s">
        <v>7</v>
      </c>
      <c r="F87" s="4"/>
      <c r="G87" s="4"/>
      <c r="H87" s="4"/>
      <c r="I87" s="5"/>
      <c r="N87" t="s">
        <v>65</v>
      </c>
      <c r="O87">
        <v>19.039200000000001</v>
      </c>
      <c r="P87">
        <v>22.8505</v>
      </c>
      <c r="BF87" s="4" t="s">
        <v>6</v>
      </c>
      <c r="BG87" s="7"/>
      <c r="BH87" s="4" t="s">
        <v>84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60</v>
      </c>
      <c r="O88">
        <v>18.6492</v>
      </c>
      <c r="P88">
        <v>22.913900000000002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62</v>
      </c>
      <c r="O89">
        <v>21.824200000000001</v>
      </c>
      <c r="P89">
        <v>26.426500000000001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19.039200000000001</v>
      </c>
      <c r="F90" s="4">
        <f>AVERAGE(E90:E91)</f>
        <v>19.039200000000001</v>
      </c>
      <c r="G90" s="4"/>
      <c r="H90" s="4"/>
      <c r="I90" s="5"/>
      <c r="N90" t="s">
        <v>62</v>
      </c>
      <c r="O90">
        <v>21.7104</v>
      </c>
      <c r="P90">
        <v>27.8704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21.7104</v>
      </c>
      <c r="F93" s="4">
        <f>AVERAGE(E93:E94)</f>
        <v>21.7104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84</v>
      </c>
      <c r="D99" s="4"/>
      <c r="E99" s="15">
        <f>P119</f>
        <v>24.0246</v>
      </c>
      <c r="F99" s="4">
        <f>AVERAGE(E99)</f>
        <v>24.0246</v>
      </c>
      <c r="G99" s="4">
        <f>SUM(F99,-F106)</f>
        <v>3.142199999999999</v>
      </c>
      <c r="H99" s="4">
        <f>SUM(G102,-G99)</f>
        <v>1.9904000000000011</v>
      </c>
      <c r="I99" s="14">
        <f>POWER(2,-H99)</f>
        <v>0.25166910034913481</v>
      </c>
      <c r="K99" s="17" t="s">
        <v>35</v>
      </c>
      <c r="L99" s="16" t="s">
        <v>28</v>
      </c>
      <c r="M99" s="4" t="s">
        <v>84</v>
      </c>
      <c r="N99" s="4"/>
      <c r="O99" s="15">
        <f>P119</f>
        <v>24.0246</v>
      </c>
      <c r="P99" s="4">
        <f>AVERAGE(O99)</f>
        <v>24.0246</v>
      </c>
      <c r="Q99" s="4">
        <f>SUM(P99,-P106)</f>
        <v>3.142199999999999</v>
      </c>
      <c r="R99" s="4">
        <f>SUM(Q102,-Q99)</f>
        <v>0.82819999999999894</v>
      </c>
      <c r="S99" s="14">
        <f>POWER(2,-R99)</f>
        <v>0.56323152836708623</v>
      </c>
    </row>
    <row r="100" spans="1:19" x14ac:dyDescent="0.2">
      <c r="A100" s="4" t="s">
        <v>5</v>
      </c>
      <c r="B100" s="7"/>
      <c r="C100" s="4" t="s">
        <v>84</v>
      </c>
      <c r="D100" s="7"/>
      <c r="F100" s="4"/>
      <c r="G100" s="4"/>
      <c r="H100" s="4"/>
      <c r="I100" s="5"/>
      <c r="K100" s="4" t="s">
        <v>5</v>
      </c>
      <c r="L100" s="7"/>
      <c r="M100" s="4" t="s">
        <v>84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84</v>
      </c>
      <c r="D102" s="6"/>
      <c r="E102">
        <f>P121</f>
        <v>28.100999999999999</v>
      </c>
      <c r="F102" s="4">
        <f>AVERAGE(E102:E103)</f>
        <v>28.100999999999999</v>
      </c>
      <c r="G102" s="4">
        <f>SUM(F102,-F109)</f>
        <v>5.1326000000000001</v>
      </c>
      <c r="H102" s="4"/>
      <c r="I102" s="5"/>
      <c r="K102" s="4" t="s">
        <v>6</v>
      </c>
      <c r="L102" s="7"/>
      <c r="M102" s="4" t="s">
        <v>84</v>
      </c>
      <c r="N102" s="6"/>
      <c r="O102" s="15">
        <f>P120</f>
        <v>23.590199999999999</v>
      </c>
      <c r="P102" s="4">
        <f>AVERAGE(O102:O103)</f>
        <v>23.590199999999999</v>
      </c>
      <c r="Q102" s="4">
        <f>SUM(P102,-P109)</f>
        <v>3.9703999999999979</v>
      </c>
      <c r="R102" s="4"/>
      <c r="S102" s="5"/>
    </row>
    <row r="103" spans="1:19" x14ac:dyDescent="0.2">
      <c r="A103" s="4" t="s">
        <v>6</v>
      </c>
      <c r="B103" s="7"/>
      <c r="C103" s="4" t="s">
        <v>84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84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20.882400000000001</v>
      </c>
      <c r="F106" s="4">
        <f>AVERAGE(E106)</f>
        <v>20.882400000000001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20.882400000000001</v>
      </c>
      <c r="P106" s="4">
        <f>AVERAGE(O106)</f>
        <v>20.882400000000001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22.968399999999999</v>
      </c>
      <c r="F109" s="4">
        <f>AVERAGE(E109:E110)</f>
        <v>22.968399999999999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19.619800000000001</v>
      </c>
      <c r="P109" s="4">
        <f>AVERAGE(O109:O110)</f>
        <v>19.619800000000001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84</v>
      </c>
      <c r="D115" s="4"/>
      <c r="E115" s="15">
        <f>P119</f>
        <v>24.0246</v>
      </c>
      <c r="F115" s="4">
        <f>AVERAGE(E115:E116)</f>
        <v>24.0246</v>
      </c>
      <c r="G115" s="4">
        <f>SUM(F115,-F122)</f>
        <v>3.142199999999999</v>
      </c>
      <c r="H115" s="4">
        <f>SUM(G118,-G115)</f>
        <v>1.4138000000000019</v>
      </c>
      <c r="I115" s="14">
        <f>POWER(2,-H115)</f>
        <v>0.3753218014219607</v>
      </c>
    </row>
    <row r="116" spans="1:16" x14ac:dyDescent="0.2">
      <c r="A116" s="4" t="s">
        <v>5</v>
      </c>
      <c r="B116" s="7"/>
      <c r="C116" s="4" t="s">
        <v>84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84</v>
      </c>
      <c r="D118" s="6"/>
      <c r="E118">
        <f>P122</f>
        <v>27.281300000000002</v>
      </c>
      <c r="F118" s="4">
        <f>AVERAGE(E118:E119)</f>
        <v>27.281300000000002</v>
      </c>
      <c r="G118" s="4">
        <f>SUM(F118,-F125)</f>
        <v>4.5560000000000009</v>
      </c>
      <c r="H118" s="4"/>
      <c r="I118" s="5"/>
      <c r="O118" s="13" t="s">
        <v>22</v>
      </c>
      <c r="P118" s="13" t="s">
        <v>84</v>
      </c>
    </row>
    <row r="119" spans="1:16" x14ac:dyDescent="0.2">
      <c r="A119" s="4" t="s">
        <v>6</v>
      </c>
      <c r="B119" s="7"/>
      <c r="C119" s="4" t="s">
        <v>84</v>
      </c>
      <c r="D119" s="4"/>
      <c r="E119" s="8" t="s">
        <v>7</v>
      </c>
      <c r="F119" s="4"/>
      <c r="G119" s="4"/>
      <c r="H119" s="4"/>
      <c r="I119" s="5"/>
      <c r="N119" s="26" t="s">
        <v>66</v>
      </c>
      <c r="O119" s="26">
        <v>20.882400000000001</v>
      </c>
      <c r="P119" s="26">
        <v>24.0246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67</v>
      </c>
      <c r="O120" s="26">
        <v>19.619800000000001</v>
      </c>
      <c r="P120" s="26">
        <v>23.590199999999999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22.968399999999999</v>
      </c>
      <c r="P121" s="26">
        <v>28.100999999999999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20.882400000000001</v>
      </c>
      <c r="F122" s="4">
        <f>AVERAGE(E122:E123)</f>
        <v>20.882400000000001</v>
      </c>
      <c r="G122" s="4"/>
      <c r="H122" s="4"/>
      <c r="I122" s="5"/>
      <c r="N122" s="26" t="s">
        <v>45</v>
      </c>
      <c r="O122" s="26">
        <v>22.725300000000001</v>
      </c>
      <c r="P122" s="26">
        <v>27.281300000000002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22.725300000000001</v>
      </c>
      <c r="F125" s="4">
        <f>AVERAGE(E125:E126)</f>
        <v>22.725300000000001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84</v>
      </c>
      <c r="D132" s="4"/>
      <c r="E132" s="15">
        <f>P152</f>
        <v>0</v>
      </c>
      <c r="F132" s="4">
        <f>AVERAGE(E132)</f>
        <v>0</v>
      </c>
      <c r="G132" s="4">
        <f>SUM(F132,-F139)</f>
        <v>0</v>
      </c>
      <c r="H132" s="4">
        <f>SUM(G135,-G132)</f>
        <v>0</v>
      </c>
      <c r="I132" s="14">
        <f>POWER(2,-H132)</f>
        <v>1</v>
      </c>
      <c r="K132" s="17" t="s">
        <v>36</v>
      </c>
      <c r="L132" s="16" t="s">
        <v>28</v>
      </c>
      <c r="M132" s="4" t="s">
        <v>84</v>
      </c>
      <c r="N132" s="4"/>
      <c r="O132" s="15">
        <f>P152</f>
        <v>0</v>
      </c>
      <c r="P132" s="4">
        <f>AVERAGE(O132)</f>
        <v>0</v>
      </c>
      <c r="Q132" s="4">
        <f>SUM(P132,-P139)</f>
        <v>0</v>
      </c>
      <c r="R132" s="4">
        <f>SUM(Q135,-Q132)</f>
        <v>0</v>
      </c>
      <c r="S132" s="14">
        <f>POWER(2,-R132)</f>
        <v>1</v>
      </c>
    </row>
    <row r="133" spans="1:19" x14ac:dyDescent="0.2">
      <c r="A133" s="4" t="s">
        <v>5</v>
      </c>
      <c r="B133" s="7"/>
      <c r="C133" s="4" t="s">
        <v>84</v>
      </c>
      <c r="D133" s="7"/>
      <c r="F133" s="4"/>
      <c r="G133" s="4"/>
      <c r="H133" s="4"/>
      <c r="I133" s="5"/>
      <c r="K133" s="4" t="s">
        <v>5</v>
      </c>
      <c r="L133" s="7"/>
      <c r="M133" s="4" t="s">
        <v>84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84</v>
      </c>
      <c r="D135" s="6"/>
      <c r="E135">
        <f>P154</f>
        <v>0</v>
      </c>
      <c r="F135" s="4">
        <f>AVERAGE(E135:E136)</f>
        <v>0</v>
      </c>
      <c r="G135" s="4">
        <f>SUM(F135,-F142)</f>
        <v>0</v>
      </c>
      <c r="H135" s="4"/>
      <c r="I135" s="5"/>
      <c r="K135" s="4" t="s">
        <v>6</v>
      </c>
      <c r="L135" s="7"/>
      <c r="M135" s="4" t="s">
        <v>84</v>
      </c>
      <c r="N135" s="6"/>
      <c r="O135" s="15">
        <f>P153</f>
        <v>0</v>
      </c>
      <c r="P135" s="4">
        <f>AVERAGE(O135:O136)</f>
        <v>0</v>
      </c>
      <c r="Q135" s="4">
        <f>SUM(P135,-P142)</f>
        <v>0</v>
      </c>
      <c r="R135" s="4"/>
      <c r="S135" s="5"/>
    </row>
    <row r="136" spans="1:19" x14ac:dyDescent="0.2">
      <c r="A136" s="4" t="s">
        <v>6</v>
      </c>
      <c r="B136" s="7"/>
      <c r="C136" s="4" t="s">
        <v>84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84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0</v>
      </c>
      <c r="F139" s="4">
        <f>AVERAGE(E139)</f>
        <v>0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0</v>
      </c>
      <c r="P139" s="4">
        <f>AVERAGE(O139)</f>
        <v>0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0</v>
      </c>
      <c r="F142" s="4">
        <f>AVERAGE(E142:E143)</f>
        <v>0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0</v>
      </c>
      <c r="P142" s="4">
        <f>AVERAGE(O142:O143)</f>
        <v>0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84</v>
      </c>
      <c r="D148" s="4"/>
      <c r="E148" s="15">
        <f>P152</f>
        <v>0</v>
      </c>
      <c r="F148" s="4">
        <f>AVERAGE(E148:E149)</f>
        <v>0</v>
      </c>
      <c r="G148" s="4">
        <f>SUM(F148,-F155)</f>
        <v>0</v>
      </c>
      <c r="H148" s="4">
        <f>SUM(G151,-G148)</f>
        <v>0</v>
      </c>
      <c r="I148" s="14">
        <f>POWER(2,-H148)</f>
        <v>1</v>
      </c>
    </row>
    <row r="149" spans="1:19" x14ac:dyDescent="0.2">
      <c r="A149" s="4" t="s">
        <v>5</v>
      </c>
      <c r="B149" s="7"/>
      <c r="C149" s="4" t="s">
        <v>84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84</v>
      </c>
      <c r="D151" s="6"/>
      <c r="E151">
        <f>P155</f>
        <v>0</v>
      </c>
      <c r="F151" s="4">
        <f>AVERAGE(E151:E152)</f>
        <v>0</v>
      </c>
      <c r="G151" s="4">
        <f>SUM(F151,-F158)</f>
        <v>0</v>
      </c>
      <c r="H151" s="4"/>
      <c r="I151" s="5"/>
      <c r="O151" s="13" t="s">
        <v>22</v>
      </c>
      <c r="P151" s="13" t="s">
        <v>84</v>
      </c>
    </row>
    <row r="152" spans="1:19" x14ac:dyDescent="0.2">
      <c r="A152" s="4" t="s">
        <v>6</v>
      </c>
      <c r="B152" s="7"/>
      <c r="C152" s="4" t="s">
        <v>84</v>
      </c>
      <c r="D152" s="4"/>
      <c r="E152" s="8" t="s">
        <v>7</v>
      </c>
      <c r="F152" s="4"/>
      <c r="G152" s="4"/>
      <c r="H152" s="4"/>
      <c r="I152" s="5"/>
      <c r="N152" s="26" t="s">
        <v>66</v>
      </c>
      <c r="O152" s="9"/>
      <c r="P152" s="9"/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67</v>
      </c>
      <c r="O153" s="9"/>
      <c r="P153" s="9"/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/>
      <c r="P154" s="9"/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0</v>
      </c>
      <c r="F155" s="4">
        <f>AVERAGE(E155:E156)</f>
        <v>0</v>
      </c>
      <c r="G155" s="4"/>
      <c r="H155" s="4"/>
      <c r="I155" s="5"/>
      <c r="N155" s="9" t="s">
        <v>46</v>
      </c>
      <c r="O155" s="9"/>
      <c r="P155" s="9"/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0</v>
      </c>
      <c r="F158" s="4">
        <f>AVERAGE(E158:E159)</f>
        <v>0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1.3084873708784135</v>
      </c>
      <c r="N163" s="1"/>
    </row>
    <row r="164" spans="1:14" x14ac:dyDescent="0.2">
      <c r="M164">
        <f>S35</f>
        <v>0.69819406576297738</v>
      </c>
    </row>
    <row r="165" spans="1:14" x14ac:dyDescent="0.2">
      <c r="M165">
        <f>S67</f>
        <v>0.7303196735904367</v>
      </c>
      <c r="N165">
        <f>I35</f>
        <v>0.67259035697573188</v>
      </c>
    </row>
    <row r="166" spans="1:14" x14ac:dyDescent="0.2">
      <c r="M166" s="1"/>
      <c r="N166" s="1">
        <f>I51</f>
        <v>0.41082617265404181</v>
      </c>
    </row>
    <row r="167" spans="1:14" x14ac:dyDescent="0.2">
      <c r="M167" s="1"/>
      <c r="N167">
        <f>I67</f>
        <v>0.57794335327739921</v>
      </c>
    </row>
    <row r="168" spans="1:14" x14ac:dyDescent="0.2">
      <c r="N168">
        <f>I83</f>
        <v>0.19632284961301813</v>
      </c>
    </row>
    <row r="169" spans="1:14" x14ac:dyDescent="0.2">
      <c r="N169">
        <f>I99</f>
        <v>0.25166910034913481</v>
      </c>
    </row>
    <row r="170" spans="1:14" x14ac:dyDescent="0.2">
      <c r="N170">
        <f>I115</f>
        <v>0.3753218014219607</v>
      </c>
    </row>
    <row r="179" spans="12:15" x14ac:dyDescent="0.2">
      <c r="L179" t="s">
        <v>3</v>
      </c>
      <c r="M179">
        <f>AVERAGE(M163:M168)</f>
        <v>0.91233370341060915</v>
      </c>
      <c r="N179">
        <f>AVERAGE(N163:N172)</f>
        <v>0.41411227238188109</v>
      </c>
    </row>
    <row r="180" spans="12:15" x14ac:dyDescent="0.2">
      <c r="L180" t="s">
        <v>2</v>
      </c>
      <c r="M180">
        <f>STDEV(M163:M168)</f>
        <v>0.34345496044709389</v>
      </c>
      <c r="N180">
        <v>3</v>
      </c>
    </row>
    <row r="181" spans="12:15" x14ac:dyDescent="0.2">
      <c r="L181" t="s">
        <v>1</v>
      </c>
      <c r="N181">
        <f>TTEST(M163:M167,N163:N172,2,2)</f>
        <v>2.2037028061743704E-2</v>
      </c>
      <c r="O181" s="38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86</v>
      </c>
      <c r="M183" t="s">
        <v>0</v>
      </c>
    </row>
    <row r="184" spans="12:15" x14ac:dyDescent="0.2">
      <c r="L184">
        <f>M179</f>
        <v>0.91233370341060915</v>
      </c>
      <c r="M184">
        <f>N179</f>
        <v>0.41411227238188109</v>
      </c>
    </row>
    <row r="185" spans="12:15" x14ac:dyDescent="0.2">
      <c r="L185">
        <f>M180</f>
        <v>0.34345496044709389</v>
      </c>
      <c r="M185">
        <f>N180</f>
        <v>3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H154" zoomScale="108" workbookViewId="0">
      <selection activeCell="H154" sqref="A1:XFD1048576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85</v>
      </c>
      <c r="D2" s="4"/>
      <c r="E2" s="15">
        <f>P19</f>
        <v>27.141999999999999</v>
      </c>
      <c r="F2" s="4">
        <f>AVERAGE(E2)</f>
        <v>27.141999999999999</v>
      </c>
      <c r="G2" s="4">
        <f>SUM(F2,-F9)</f>
        <v>5.1890999999999998</v>
      </c>
      <c r="H2" s="4">
        <f>SUM(G5,-G2)</f>
        <v>2.0401999999999987</v>
      </c>
      <c r="I2" s="14">
        <f>POWER(2,-H2)</f>
        <v>0.24313002953781579</v>
      </c>
      <c r="K2" s="17" t="s">
        <v>29</v>
      </c>
      <c r="L2" s="16" t="s">
        <v>28</v>
      </c>
      <c r="M2" s="4" t="s">
        <v>85</v>
      </c>
      <c r="N2" s="4"/>
      <c r="O2" s="15">
        <f>P19</f>
        <v>27.141999999999999</v>
      </c>
      <c r="P2" s="4">
        <f>AVERAGE(O2)</f>
        <v>27.141999999999999</v>
      </c>
      <c r="Q2" s="4">
        <f>SUM(P2,-P9)</f>
        <v>5.1890999999999998</v>
      </c>
      <c r="R2" s="4">
        <f>SUM(Q5,-Q2)</f>
        <v>-8.6499999999997357E-2</v>
      </c>
      <c r="S2" s="14">
        <f>POWER(2,-R2)</f>
        <v>1.0617911339549873</v>
      </c>
    </row>
    <row r="3" spans="1:19" x14ac:dyDescent="0.2">
      <c r="A3" s="4" t="s">
        <v>5</v>
      </c>
      <c r="B3" s="7"/>
      <c r="C3" s="4" t="s">
        <v>85</v>
      </c>
      <c r="D3" s="7"/>
      <c r="F3" s="4"/>
      <c r="G3" s="4"/>
      <c r="H3" s="4"/>
      <c r="I3" s="5"/>
      <c r="K3" s="4" t="s">
        <v>5</v>
      </c>
      <c r="L3" s="7"/>
      <c r="M3" s="4" t="s">
        <v>85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85</v>
      </c>
      <c r="D5" s="6"/>
      <c r="E5">
        <f>P21</f>
        <v>27.456399999999999</v>
      </c>
      <c r="F5" s="4">
        <f>AVERAGE(E5:E6)</f>
        <v>27.456399999999999</v>
      </c>
      <c r="G5" s="4">
        <f>SUM(F5,-F12)</f>
        <v>7.2292999999999985</v>
      </c>
      <c r="H5" s="4"/>
      <c r="I5" s="5"/>
      <c r="K5" s="4" t="s">
        <v>6</v>
      </c>
      <c r="L5" s="7"/>
      <c r="M5" s="4" t="s">
        <v>85</v>
      </c>
      <c r="N5" s="6"/>
      <c r="O5" s="15">
        <f>P20</f>
        <v>27.150600000000001</v>
      </c>
      <c r="P5" s="4">
        <f>AVERAGE(O5:O6)</f>
        <v>27.150600000000001</v>
      </c>
      <c r="Q5" s="4">
        <f>SUM(P5,-P12)</f>
        <v>5.1026000000000025</v>
      </c>
      <c r="R5" s="4"/>
      <c r="S5" s="5"/>
    </row>
    <row r="6" spans="1:19" x14ac:dyDescent="0.2">
      <c r="A6" s="4" t="s">
        <v>6</v>
      </c>
      <c r="B6" s="7"/>
      <c r="C6" s="4" t="s">
        <v>85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21.9529</v>
      </c>
      <c r="F9" s="4">
        <f>AVERAGE(E9)</f>
        <v>21.9529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21.9529</v>
      </c>
      <c r="P9" s="4">
        <f>AVERAGE(O9)</f>
        <v>21.9529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20.2271</v>
      </c>
      <c r="F12" s="4">
        <f>AVERAGE(E12:E13)</f>
        <v>20.2271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22.047999999999998</v>
      </c>
      <c r="P12" s="4">
        <f>AVERAGE(O12:O13)</f>
        <v>22.047999999999998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85</v>
      </c>
      <c r="D18" s="4"/>
      <c r="E18" s="15">
        <f>P19</f>
        <v>27.141999999999999</v>
      </c>
      <c r="F18" s="4">
        <f>AVERAGE(E18:E19)</f>
        <v>27.141999999999999</v>
      </c>
      <c r="G18" s="4">
        <f>SUM(F18,-F25)</f>
        <v>5.1890999999999998</v>
      </c>
      <c r="H18" s="4">
        <f>SUM(G21,-G18)</f>
        <v>0.33300000000000196</v>
      </c>
      <c r="I18" s="14">
        <f>POWER(2,-H18)</f>
        <v>0.79388393093165133</v>
      </c>
      <c r="O18" s="13" t="s">
        <v>22</v>
      </c>
      <c r="P18" s="13" t="s">
        <v>85</v>
      </c>
    </row>
    <row r="19" spans="1:16" x14ac:dyDescent="0.2">
      <c r="A19" s="4" t="s">
        <v>5</v>
      </c>
      <c r="B19" s="7"/>
      <c r="C19" s="4" t="s">
        <v>85</v>
      </c>
      <c r="D19" s="7"/>
      <c r="E19" s="8" t="s">
        <v>7</v>
      </c>
      <c r="F19" s="4"/>
      <c r="G19" s="4"/>
      <c r="H19" s="4"/>
      <c r="I19" s="5"/>
      <c r="N19" s="25" t="s">
        <v>69</v>
      </c>
      <c r="O19" s="25">
        <v>21.9529</v>
      </c>
      <c r="P19" s="25">
        <v>27.141999999999999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69</v>
      </c>
      <c r="O20" s="25">
        <v>22.047999999999998</v>
      </c>
      <c r="P20" s="25">
        <v>27.150600000000001</v>
      </c>
    </row>
    <row r="21" spans="1:16" x14ac:dyDescent="0.2">
      <c r="A21" s="4" t="s">
        <v>6</v>
      </c>
      <c r="B21" s="7"/>
      <c r="C21" s="4" t="s">
        <v>85</v>
      </c>
      <c r="D21" s="6"/>
      <c r="E21">
        <f>P22</f>
        <v>26.615200000000002</v>
      </c>
      <c r="F21" s="4">
        <f>AVERAGE(E21:E22)</f>
        <v>26.615200000000002</v>
      </c>
      <c r="G21" s="4">
        <f>SUM(F21,-F28)</f>
        <v>5.5221000000000018</v>
      </c>
      <c r="H21" s="4"/>
      <c r="I21" s="5"/>
      <c r="N21" s="25" t="s">
        <v>21</v>
      </c>
      <c r="O21" s="25">
        <v>20.2271</v>
      </c>
      <c r="P21" s="25">
        <v>27.456399999999999</v>
      </c>
    </row>
    <row r="22" spans="1:16" x14ac:dyDescent="0.2">
      <c r="A22" s="4" t="s">
        <v>6</v>
      </c>
      <c r="B22" s="7"/>
      <c r="C22" s="4" t="s">
        <v>85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21.0931</v>
      </c>
      <c r="P22" s="25">
        <v>26.615200000000002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21.9529</v>
      </c>
      <c r="F25" s="4">
        <f>AVERAGE(E25:E26)</f>
        <v>21.9529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21.0931</v>
      </c>
      <c r="F28" s="4">
        <f>AVERAGE(E28:E29)</f>
        <v>21.0931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85</v>
      </c>
      <c r="D35" s="4"/>
      <c r="E35" s="15">
        <f>P53</f>
        <v>30.232199999999999</v>
      </c>
      <c r="F35" s="4">
        <f>AVERAGE(E35)</f>
        <v>30.232199999999999</v>
      </c>
      <c r="G35" s="4">
        <f>SUM(F35,-F42)</f>
        <v>8.2174999999999976</v>
      </c>
      <c r="H35" s="4">
        <f>SUM(G38,-G35)</f>
        <v>-3.2623999999999995</v>
      </c>
      <c r="I35" s="14">
        <f>POWER(2,-H35)</f>
        <v>9.5957794565275165</v>
      </c>
      <c r="K35" s="17" t="s">
        <v>32</v>
      </c>
      <c r="L35" s="16" t="s">
        <v>28</v>
      </c>
      <c r="M35" s="4" t="s">
        <v>85</v>
      </c>
      <c r="N35" s="4"/>
      <c r="O35" s="15">
        <f>P53</f>
        <v>30.232199999999999</v>
      </c>
      <c r="P35" s="4">
        <f>AVERAGE(O35)</f>
        <v>30.232199999999999</v>
      </c>
      <c r="Q35" s="4">
        <f>SUM(P35,-P42)</f>
        <v>8.2174999999999976</v>
      </c>
      <c r="R35" s="4">
        <f>SUM(Q38,-Q35)</f>
        <v>4.0400000000001768E-2</v>
      </c>
      <c r="S35" s="14">
        <f>POWER(2,-R35)</f>
        <v>0.97238530758024688</v>
      </c>
    </row>
    <row r="36" spans="1:19" x14ac:dyDescent="0.2">
      <c r="A36" s="4" t="s">
        <v>5</v>
      </c>
      <c r="B36" s="7"/>
      <c r="C36" s="4" t="s">
        <v>85</v>
      </c>
      <c r="D36" s="7"/>
      <c r="F36" s="4"/>
      <c r="G36" s="4"/>
      <c r="H36" s="4"/>
      <c r="I36" s="5"/>
      <c r="K36" s="4" t="s">
        <v>5</v>
      </c>
      <c r="L36" s="7"/>
      <c r="M36" s="4" t="s">
        <v>85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85</v>
      </c>
      <c r="D38" s="6"/>
      <c r="E38">
        <f>P55</f>
        <v>26.026299999999999</v>
      </c>
      <c r="F38" s="4">
        <f>AVERAGE(E38:E39)</f>
        <v>26.026299999999999</v>
      </c>
      <c r="G38" s="4">
        <f>SUM(F38,-F45)</f>
        <v>4.9550999999999981</v>
      </c>
      <c r="H38" s="4"/>
      <c r="I38" s="5"/>
      <c r="K38" s="4" t="s">
        <v>6</v>
      </c>
      <c r="L38" s="7"/>
      <c r="M38" s="4" t="s">
        <v>85</v>
      </c>
      <c r="N38" s="6"/>
      <c r="O38" s="15">
        <f>P54</f>
        <v>30.673300000000001</v>
      </c>
      <c r="P38" s="4">
        <f>AVERAGE(O38:O39)</f>
        <v>30.673300000000001</v>
      </c>
      <c r="Q38" s="4">
        <f>SUM(P38,-P45)</f>
        <v>8.2578999999999994</v>
      </c>
      <c r="R38" s="4"/>
      <c r="S38" s="5"/>
    </row>
    <row r="39" spans="1:19" x14ac:dyDescent="0.2">
      <c r="A39" s="4" t="s">
        <v>6</v>
      </c>
      <c r="B39" s="7"/>
      <c r="C39" s="4" t="s">
        <v>85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22.014700000000001</v>
      </c>
      <c r="F42" s="4">
        <f>AVERAGE(E42)</f>
        <v>22.014700000000001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22.014700000000001</v>
      </c>
      <c r="P42" s="4">
        <f>AVERAGE(O42)</f>
        <v>22.014700000000001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21.071200000000001</v>
      </c>
      <c r="F45" s="4">
        <f>AVERAGE(E45:E46)</f>
        <v>21.071200000000001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22.415400000000002</v>
      </c>
      <c r="P45" s="4">
        <f>AVERAGE(O45:O46)</f>
        <v>22.415400000000002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85</v>
      </c>
      <c r="D51" s="4"/>
      <c r="E51" s="15">
        <f>P53</f>
        <v>30.232199999999999</v>
      </c>
      <c r="F51" s="4">
        <f>AVERAGE(E51:E52)</f>
        <v>30.232199999999999</v>
      </c>
      <c r="G51" s="4">
        <f>SUM(F51,-F58)</f>
        <v>8.2174999999999976</v>
      </c>
      <c r="H51" s="4">
        <f>SUM(G54,-G51)</f>
        <v>-3.3744999999999976</v>
      </c>
      <c r="I51" s="14">
        <f>POWER(2,-H51)</f>
        <v>10.371121457482777</v>
      </c>
    </row>
    <row r="52" spans="1:16" x14ac:dyDescent="0.2">
      <c r="A52" s="4" t="s">
        <v>5</v>
      </c>
      <c r="B52" s="7"/>
      <c r="C52" s="4" t="s">
        <v>85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70</v>
      </c>
      <c r="O53">
        <v>22.014700000000001</v>
      </c>
      <c r="P53">
        <v>30.232199999999999</v>
      </c>
    </row>
    <row r="54" spans="1:16" x14ac:dyDescent="0.2">
      <c r="A54" s="4" t="s">
        <v>6</v>
      </c>
      <c r="B54" s="7"/>
      <c r="C54" s="4" t="s">
        <v>85</v>
      </c>
      <c r="D54" s="6"/>
      <c r="E54">
        <f>P56</f>
        <v>25.890799999999999</v>
      </c>
      <c r="F54" s="4">
        <f>AVERAGE(E54:E55)</f>
        <v>25.890799999999999</v>
      </c>
      <c r="G54" s="4">
        <f>SUM(F54,-F61)</f>
        <v>4.843</v>
      </c>
      <c r="H54" s="4"/>
      <c r="I54" s="5"/>
      <c r="N54" t="s">
        <v>70</v>
      </c>
      <c r="O54">
        <v>22.415400000000002</v>
      </c>
      <c r="P54">
        <v>30.673300000000001</v>
      </c>
    </row>
    <row r="55" spans="1:16" x14ac:dyDescent="0.2">
      <c r="A55" s="4" t="s">
        <v>6</v>
      </c>
      <c r="B55" s="7"/>
      <c r="C55" s="4" t="s">
        <v>85</v>
      </c>
      <c r="D55" s="4"/>
      <c r="E55" s="8" t="s">
        <v>7</v>
      </c>
      <c r="F55" s="4"/>
      <c r="G55" s="4"/>
      <c r="H55" s="4"/>
      <c r="I55" s="5"/>
      <c r="N55" t="s">
        <v>61</v>
      </c>
      <c r="O55">
        <v>21.071200000000001</v>
      </c>
      <c r="P55">
        <v>26.026299999999999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61</v>
      </c>
      <c r="O56">
        <v>21.047799999999999</v>
      </c>
      <c r="P56">
        <v>25.890799999999999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22.014700000000001</v>
      </c>
      <c r="F58" s="4">
        <f>AVERAGE(E58:E59)</f>
        <v>22.014700000000001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21.047799999999999</v>
      </c>
      <c r="F61" s="4">
        <f>AVERAGE(E61:E62)</f>
        <v>21.047799999999999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85</v>
      </c>
      <c r="D67" s="4"/>
      <c r="E67" s="15">
        <f>P87</f>
        <v>27.534300000000002</v>
      </c>
      <c r="F67" s="4">
        <f>AVERAGE(E67)</f>
        <v>27.534300000000002</v>
      </c>
      <c r="G67" s="4">
        <f>SUM(F67,-F74)</f>
        <v>6.7086000000000006</v>
      </c>
      <c r="H67" s="4">
        <f>SUM(G70,-G67)</f>
        <v>-0.7394999999999996</v>
      </c>
      <c r="I67" s="14">
        <f>POWER(2,-H67)</f>
        <v>1.6695971003134069</v>
      </c>
      <c r="K67" s="17" t="s">
        <v>34</v>
      </c>
      <c r="L67" s="16" t="s">
        <v>28</v>
      </c>
      <c r="M67" s="4" t="s">
        <v>85</v>
      </c>
      <c r="N67" s="4"/>
      <c r="O67" s="15">
        <f>P87</f>
        <v>27.534300000000002</v>
      </c>
      <c r="P67" s="4">
        <f>AVERAGE(O67)</f>
        <v>27.534300000000002</v>
      </c>
      <c r="Q67" s="4">
        <f>SUM(P67,-P74)</f>
        <v>6.7086000000000006</v>
      </c>
      <c r="R67" s="4">
        <f>SUM(Q70,-Q67)</f>
        <v>-1.2698</v>
      </c>
      <c r="S67" s="14">
        <f>POWER(2,-R67)</f>
        <v>2.411281357635386</v>
      </c>
      <c r="BF67" s="17" t="s">
        <v>20</v>
      </c>
      <c r="BG67" s="16" t="s">
        <v>28</v>
      </c>
      <c r="BH67" s="4" t="s">
        <v>85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85</v>
      </c>
      <c r="D68" s="7"/>
      <c r="F68" s="4"/>
      <c r="G68" s="4"/>
      <c r="H68" s="4"/>
      <c r="I68" s="5"/>
      <c r="K68" s="4" t="s">
        <v>5</v>
      </c>
      <c r="L68" s="7"/>
      <c r="M68" s="4" t="s">
        <v>85</v>
      </c>
      <c r="N68" s="7"/>
      <c r="P68" s="4"/>
      <c r="Q68" s="4"/>
      <c r="R68" s="4"/>
      <c r="S68" s="5"/>
      <c r="BF68" s="4" t="s">
        <v>5</v>
      </c>
      <c r="BG68" s="7"/>
      <c r="BH68" s="4" t="s">
        <v>85</v>
      </c>
      <c r="BI68" s="7"/>
      <c r="BK68" s="4"/>
      <c r="BL68" s="4"/>
      <c r="BM68" s="4"/>
      <c r="BN68" s="5"/>
      <c r="BP68" s="4" t="s">
        <v>5</v>
      </c>
      <c r="BQ68" s="7"/>
      <c r="BR68" s="4" t="s">
        <v>85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85</v>
      </c>
      <c r="D70" s="6"/>
      <c r="E70">
        <f>P89</f>
        <v>28.095400000000001</v>
      </c>
      <c r="F70" s="4">
        <f>AVERAGE(E70:E71)</f>
        <v>28.095400000000001</v>
      </c>
      <c r="G70" s="4">
        <f>SUM(F70,-F77)</f>
        <v>5.969100000000001</v>
      </c>
      <c r="H70" s="4"/>
      <c r="I70" s="5"/>
      <c r="K70" s="4" t="s">
        <v>6</v>
      </c>
      <c r="L70" s="7"/>
      <c r="M70" s="4" t="s">
        <v>85</v>
      </c>
      <c r="N70" s="6"/>
      <c r="O70" s="15">
        <f>P88</f>
        <v>26.9772</v>
      </c>
      <c r="P70" s="4">
        <f>AVERAGE(O70:O71)</f>
        <v>26.9772</v>
      </c>
      <c r="Q70" s="4">
        <f>SUM(P70,-P77)</f>
        <v>5.4388000000000005</v>
      </c>
      <c r="R70" s="4"/>
      <c r="S70" s="5"/>
      <c r="BF70" s="4" t="s">
        <v>6</v>
      </c>
      <c r="BG70" s="7"/>
      <c r="BH70" s="4" t="s">
        <v>85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20.825700000000001</v>
      </c>
      <c r="F74" s="4">
        <f>AVERAGE(E74)</f>
        <v>20.825700000000001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20.825700000000001</v>
      </c>
      <c r="P74" s="4">
        <f>AVERAGE(O74)</f>
        <v>20.825700000000001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22.126300000000001</v>
      </c>
      <c r="F77" s="4">
        <f>AVERAGE(E77:E78)</f>
        <v>22.126300000000001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21.538399999999999</v>
      </c>
      <c r="P77" s="4">
        <f>AVERAGE(O77:O78)</f>
        <v>21.538399999999999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85</v>
      </c>
      <c r="D83" s="4"/>
      <c r="E83" s="15">
        <f>P87</f>
        <v>27.534300000000002</v>
      </c>
      <c r="F83" s="4">
        <f>AVERAGE(E83:E84)</f>
        <v>27.534300000000002</v>
      </c>
      <c r="G83" s="4">
        <f>SUM(F83,-F90)</f>
        <v>6.7086000000000006</v>
      </c>
      <c r="H83" s="4">
        <f>SUM(G86,-G83)</f>
        <v>-1.5701000000000001</v>
      </c>
      <c r="I83" s="14">
        <f>POWER(2,-H83)</f>
        <v>2.9692529470561926</v>
      </c>
      <c r="BF83" s="17" t="s">
        <v>20</v>
      </c>
      <c r="BG83" s="16" t="s">
        <v>30</v>
      </c>
      <c r="BH83" s="4" t="s">
        <v>85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85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85</v>
      </c>
      <c r="D86" s="6"/>
      <c r="E86">
        <f>P90</f>
        <v>27.671600000000002</v>
      </c>
      <c r="F86" s="4">
        <f>AVERAGE(E86:E87)</f>
        <v>27.671600000000002</v>
      </c>
      <c r="G86" s="4">
        <f>SUM(F86,-F93)</f>
        <v>5.1385000000000005</v>
      </c>
      <c r="H86" s="4"/>
      <c r="I86" s="5"/>
      <c r="O86" s="13" t="s">
        <v>22</v>
      </c>
      <c r="P86" s="13" t="s">
        <v>85</v>
      </c>
      <c r="BF86" s="4" t="s">
        <v>6</v>
      </c>
      <c r="BG86" s="7"/>
      <c r="BH86" s="4" t="s">
        <v>85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85</v>
      </c>
      <c r="D87" s="4"/>
      <c r="E87" s="8" t="s">
        <v>7</v>
      </c>
      <c r="F87" s="4"/>
      <c r="G87" s="4"/>
      <c r="H87" s="4"/>
      <c r="I87" s="5"/>
      <c r="N87" t="s">
        <v>71</v>
      </c>
      <c r="O87">
        <v>20.825700000000001</v>
      </c>
      <c r="P87">
        <v>27.534300000000002</v>
      </c>
      <c r="BF87" s="4" t="s">
        <v>6</v>
      </c>
      <c r="BG87" s="7"/>
      <c r="BH87" s="4" t="s">
        <v>85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71</v>
      </c>
      <c r="O88">
        <v>21.538399999999999</v>
      </c>
      <c r="P88">
        <v>26.9772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62</v>
      </c>
      <c r="O89">
        <v>22.126300000000001</v>
      </c>
      <c r="P89">
        <v>28.095400000000001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20.825700000000001</v>
      </c>
      <c r="F90" s="4">
        <f>AVERAGE(E90:E91)</f>
        <v>20.825700000000001</v>
      </c>
      <c r="G90" s="4"/>
      <c r="H90" s="4"/>
      <c r="I90" s="5"/>
      <c r="N90" t="s">
        <v>62</v>
      </c>
      <c r="O90">
        <v>22.533100000000001</v>
      </c>
      <c r="P90">
        <v>27.671600000000002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22.533100000000001</v>
      </c>
      <c r="F93" s="4">
        <f>AVERAGE(E93:E94)</f>
        <v>22.533100000000001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85</v>
      </c>
      <c r="D99" s="4"/>
      <c r="E99" s="15">
        <f>P119</f>
        <v>26.898700000000002</v>
      </c>
      <c r="F99" s="4">
        <f>AVERAGE(E99)</f>
        <v>26.898700000000002</v>
      </c>
      <c r="G99" s="4">
        <f>SUM(F99,-F106)</f>
        <v>5.4018000000000015</v>
      </c>
      <c r="H99" s="4">
        <f>SUM(G102,-G99)</f>
        <v>0.12829999999999941</v>
      </c>
      <c r="I99" s="14">
        <f>POWER(2,-H99)</f>
        <v>0.91490889838885825</v>
      </c>
      <c r="K99" s="17" t="s">
        <v>35</v>
      </c>
      <c r="L99" s="16" t="s">
        <v>28</v>
      </c>
      <c r="M99" s="4" t="s">
        <v>85</v>
      </c>
      <c r="N99" s="4"/>
      <c r="O99" s="15">
        <f>P119</f>
        <v>26.898700000000002</v>
      </c>
      <c r="P99" s="4">
        <f>AVERAGE(O99)</f>
        <v>26.898700000000002</v>
      </c>
      <c r="Q99" s="4">
        <f>SUM(P99,-P106)</f>
        <v>5.4018000000000015</v>
      </c>
      <c r="R99" s="4">
        <f>SUM(Q102,-Q99)</f>
        <v>-0.67330000000000112</v>
      </c>
      <c r="S99" s="14">
        <f>POWER(2,-R99)</f>
        <v>1.5947165305851669</v>
      </c>
    </row>
    <row r="100" spans="1:19" x14ac:dyDescent="0.2">
      <c r="A100" s="4" t="s">
        <v>5</v>
      </c>
      <c r="B100" s="7"/>
      <c r="C100" s="4" t="s">
        <v>85</v>
      </c>
      <c r="D100" s="7"/>
      <c r="F100" s="4"/>
      <c r="G100" s="4"/>
      <c r="H100" s="4"/>
      <c r="I100" s="5"/>
      <c r="K100" s="4" t="s">
        <v>5</v>
      </c>
      <c r="L100" s="7"/>
      <c r="M100" s="4" t="s">
        <v>85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85</v>
      </c>
      <c r="D102" s="6"/>
      <c r="E102">
        <f>P121</f>
        <v>26.208400000000001</v>
      </c>
      <c r="F102" s="4">
        <f>AVERAGE(E102:E103)</f>
        <v>26.208400000000001</v>
      </c>
      <c r="G102" s="4">
        <f>SUM(F102,-F109)</f>
        <v>5.5301000000000009</v>
      </c>
      <c r="H102" s="4"/>
      <c r="I102" s="5"/>
      <c r="K102" s="4" t="s">
        <v>6</v>
      </c>
      <c r="L102" s="7"/>
      <c r="M102" s="4" t="s">
        <v>85</v>
      </c>
      <c r="N102" s="6"/>
      <c r="O102" s="15">
        <f>P120</f>
        <v>27.1266</v>
      </c>
      <c r="P102" s="4">
        <f>AVERAGE(O102:O103)</f>
        <v>27.1266</v>
      </c>
      <c r="Q102" s="4">
        <f>SUM(P102,-P109)</f>
        <v>4.7285000000000004</v>
      </c>
      <c r="R102" s="4"/>
      <c r="S102" s="5"/>
    </row>
    <row r="103" spans="1:19" x14ac:dyDescent="0.2">
      <c r="A103" s="4" t="s">
        <v>6</v>
      </c>
      <c r="B103" s="7"/>
      <c r="C103" s="4" t="s">
        <v>85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21.4969</v>
      </c>
      <c r="F106" s="4">
        <f>AVERAGE(E106)</f>
        <v>21.4969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21.4969</v>
      </c>
      <c r="P106" s="4">
        <f>AVERAGE(O106)</f>
        <v>21.4969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20.6783</v>
      </c>
      <c r="F109" s="4">
        <f>AVERAGE(E109:E110)</f>
        <v>20.6783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22.398099999999999</v>
      </c>
      <c r="P109" s="4">
        <f>AVERAGE(O109:O110)</f>
        <v>22.398099999999999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85</v>
      </c>
      <c r="D115" s="4"/>
      <c r="E115" s="15">
        <f>P119</f>
        <v>26.898700000000002</v>
      </c>
      <c r="F115" s="4">
        <f>AVERAGE(E115:E116)</f>
        <v>26.898700000000002</v>
      </c>
      <c r="G115" s="4">
        <f>SUM(F115,-F122)</f>
        <v>5.4018000000000015</v>
      </c>
      <c r="H115" s="4">
        <f>SUM(G118,-G115)</f>
        <v>-0.30540000000000234</v>
      </c>
      <c r="I115" s="14">
        <f>POWER(2,-H115)</f>
        <v>1.235761215394223</v>
      </c>
    </row>
    <row r="116" spans="1:16" x14ac:dyDescent="0.2">
      <c r="A116" s="4" t="s">
        <v>5</v>
      </c>
      <c r="B116" s="7"/>
      <c r="C116" s="4" t="s">
        <v>85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85</v>
      </c>
      <c r="D118" s="6"/>
      <c r="E118">
        <f>P122</f>
        <v>26.0517</v>
      </c>
      <c r="F118" s="4">
        <f>AVERAGE(E118:E119)</f>
        <v>26.0517</v>
      </c>
      <c r="G118" s="4">
        <f>SUM(F118,-F125)</f>
        <v>5.0963999999999992</v>
      </c>
      <c r="H118" s="4"/>
      <c r="I118" s="5"/>
      <c r="O118" s="13" t="s">
        <v>22</v>
      </c>
      <c r="P118" s="13" t="s">
        <v>85</v>
      </c>
    </row>
    <row r="119" spans="1:16" x14ac:dyDescent="0.2">
      <c r="A119" s="4" t="s">
        <v>6</v>
      </c>
      <c r="B119" s="7"/>
      <c r="C119" s="4" t="s">
        <v>85</v>
      </c>
      <c r="D119" s="4"/>
      <c r="E119" s="8" t="s">
        <v>7</v>
      </c>
      <c r="F119" s="4"/>
      <c r="G119" s="4"/>
      <c r="H119" s="4"/>
      <c r="I119" s="5"/>
      <c r="N119" s="26" t="s">
        <v>72</v>
      </c>
      <c r="O119" s="26">
        <v>21.4969</v>
      </c>
      <c r="P119" s="26">
        <v>26.898700000000002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73</v>
      </c>
      <c r="O120" s="26">
        <v>22.398099999999999</v>
      </c>
      <c r="P120" s="26">
        <v>27.1266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20.6783</v>
      </c>
      <c r="P121" s="26">
        <v>26.208400000000001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21.4969</v>
      </c>
      <c r="F122" s="4">
        <f>AVERAGE(E122:E123)</f>
        <v>21.4969</v>
      </c>
      <c r="G122" s="4"/>
      <c r="H122" s="4"/>
      <c r="I122" s="5"/>
      <c r="N122" s="26" t="s">
        <v>45</v>
      </c>
      <c r="O122" s="26">
        <v>20.955300000000001</v>
      </c>
      <c r="P122" s="26">
        <v>26.0517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20.955300000000001</v>
      </c>
      <c r="F125" s="4">
        <f>AVERAGE(E125:E126)</f>
        <v>20.955300000000001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85</v>
      </c>
      <c r="D131" s="4"/>
      <c r="E131" s="15">
        <f>P151</f>
        <v>27.198399999999999</v>
      </c>
      <c r="F131" s="4">
        <f>AVERAGE(E131)</f>
        <v>27.198399999999999</v>
      </c>
      <c r="G131" s="4">
        <f>SUM(F131,-F138)</f>
        <v>4.8081999999999994</v>
      </c>
      <c r="H131" s="4">
        <f>SUM(G134,-G131)</f>
        <v>-1.8615999999999993</v>
      </c>
      <c r="I131" s="14">
        <f>POWER(2,-H131)</f>
        <v>3.6341047383185523</v>
      </c>
      <c r="K131" s="17" t="s">
        <v>36</v>
      </c>
      <c r="L131" s="16" t="s">
        <v>28</v>
      </c>
      <c r="M131" s="4" t="s">
        <v>85</v>
      </c>
      <c r="N131" s="4"/>
      <c r="O131" s="15">
        <f>P151</f>
        <v>27.198399999999999</v>
      </c>
      <c r="P131" s="4">
        <f>AVERAGE(O131)</f>
        <v>27.198399999999999</v>
      </c>
      <c r="Q131" s="4">
        <f>SUM(P131,-P138)</f>
        <v>4.8081999999999994</v>
      </c>
      <c r="R131" s="4">
        <f>SUM(Q134,-Q131)</f>
        <v>0.1252999999999993</v>
      </c>
      <c r="S131" s="14">
        <f>POWER(2,-R131)</f>
        <v>0.9168133773991457</v>
      </c>
    </row>
    <row r="132" spans="1:19" x14ac:dyDescent="0.2">
      <c r="A132" s="4" t="s">
        <v>5</v>
      </c>
      <c r="B132" s="7"/>
      <c r="C132" s="4" t="s">
        <v>85</v>
      </c>
      <c r="D132" s="7"/>
      <c r="F132" s="4"/>
      <c r="G132" s="4"/>
      <c r="H132" s="4"/>
      <c r="I132" s="5"/>
      <c r="K132" s="4" t="s">
        <v>5</v>
      </c>
      <c r="L132" s="7"/>
      <c r="M132" s="4" t="s">
        <v>85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85</v>
      </c>
      <c r="D134" s="6"/>
      <c r="E134">
        <f>P153</f>
        <v>24.699400000000001</v>
      </c>
      <c r="F134" s="4">
        <f>AVERAGE(E134:E135)</f>
        <v>24.699400000000001</v>
      </c>
      <c r="G134" s="4">
        <f>SUM(F134,-F141)</f>
        <v>2.9466000000000001</v>
      </c>
      <c r="H134" s="4"/>
      <c r="I134" s="5"/>
      <c r="K134" s="4" t="s">
        <v>6</v>
      </c>
      <c r="L134" s="7"/>
      <c r="M134" s="4" t="s">
        <v>85</v>
      </c>
      <c r="N134" s="6"/>
      <c r="O134" s="15">
        <f>P152</f>
        <v>26.6082</v>
      </c>
      <c r="P134" s="4">
        <f>AVERAGE(O134:O135)</f>
        <v>26.6082</v>
      </c>
      <c r="Q134" s="4">
        <f>SUM(P134,-P141)</f>
        <v>4.9334999999999987</v>
      </c>
      <c r="R134" s="4"/>
      <c r="S134" s="5"/>
    </row>
    <row r="135" spans="1:19" x14ac:dyDescent="0.2">
      <c r="A135" s="4" t="s">
        <v>6</v>
      </c>
      <c r="B135" s="7"/>
      <c r="C135" s="4" t="s">
        <v>85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85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22.3902</v>
      </c>
      <c r="F138" s="4">
        <f>AVERAGE(E138)</f>
        <v>22.3902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22.3902</v>
      </c>
      <c r="P138" s="4">
        <f>AVERAGE(O138)</f>
        <v>22.3902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21.752800000000001</v>
      </c>
      <c r="F141" s="4">
        <f>AVERAGE(E141:E142)</f>
        <v>21.752800000000001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21.674700000000001</v>
      </c>
      <c r="P141" s="4">
        <f>AVERAGE(O141:O142)</f>
        <v>21.674700000000001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85</v>
      </c>
      <c r="D147" s="4"/>
      <c r="E147" s="15">
        <f>P151</f>
        <v>27.198399999999999</v>
      </c>
      <c r="F147" s="4">
        <f>AVERAGE(E147:E148)</f>
        <v>27.198399999999999</v>
      </c>
      <c r="G147" s="4">
        <f>SUM(F147,-F154)</f>
        <v>4.8081999999999994</v>
      </c>
      <c r="H147" s="4">
        <f>SUM(G150,-G147)</f>
        <v>-0.83739999999999881</v>
      </c>
      <c r="I147" s="14">
        <f>POWER(2,-H147)</f>
        <v>1.7868270496856058</v>
      </c>
    </row>
    <row r="148" spans="1:16" x14ac:dyDescent="0.2">
      <c r="A148" s="4" t="s">
        <v>5</v>
      </c>
      <c r="B148" s="7"/>
      <c r="C148" s="4" t="s">
        <v>85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85</v>
      </c>
      <c r="D150" s="6"/>
      <c r="E150">
        <f>P154</f>
        <v>25.460100000000001</v>
      </c>
      <c r="F150" s="4">
        <f>AVERAGE(E150:E151)</f>
        <v>25.460100000000001</v>
      </c>
      <c r="G150" s="4">
        <f>SUM(F150,-F157)</f>
        <v>3.9708000000000006</v>
      </c>
      <c r="H150" s="4"/>
      <c r="I150" s="5"/>
      <c r="O150" s="13" t="s">
        <v>22</v>
      </c>
      <c r="P150" s="13" t="s">
        <v>85</v>
      </c>
    </row>
    <row r="151" spans="1:16" x14ac:dyDescent="0.2">
      <c r="A151" s="4" t="s">
        <v>6</v>
      </c>
      <c r="B151" s="7"/>
      <c r="C151" s="4" t="s">
        <v>85</v>
      </c>
      <c r="D151" s="4"/>
      <c r="E151" s="8" t="s">
        <v>7</v>
      </c>
      <c r="F151" s="4"/>
      <c r="G151" s="4"/>
      <c r="H151" s="4"/>
      <c r="I151" s="5"/>
      <c r="N151" s="9" t="s">
        <v>74</v>
      </c>
      <c r="O151" s="9">
        <v>22.3902</v>
      </c>
      <c r="P151" s="9">
        <v>27.198399999999999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74</v>
      </c>
      <c r="O152" s="9">
        <v>21.674700000000001</v>
      </c>
      <c r="P152" s="9">
        <v>26.6082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46</v>
      </c>
      <c r="O153" s="9">
        <v>21.752800000000001</v>
      </c>
      <c r="P153" s="9">
        <v>24.699400000000001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22.3902</v>
      </c>
      <c r="F154" s="4">
        <f>AVERAGE(E154:E155)</f>
        <v>22.3902</v>
      </c>
      <c r="G154" s="4"/>
      <c r="H154" s="4"/>
      <c r="I154" s="5"/>
      <c r="N154" s="9" t="s">
        <v>46</v>
      </c>
      <c r="O154" s="9">
        <v>21.4893</v>
      </c>
      <c r="P154" s="9">
        <v>25.460100000000001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21.4893</v>
      </c>
      <c r="F157" s="4">
        <f>AVERAGE(E157:E158)</f>
        <v>21.4893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1.0617911339549873</v>
      </c>
      <c r="N163" s="1">
        <f>I2</f>
        <v>0.24313002953781579</v>
      </c>
    </row>
    <row r="164" spans="12:15" x14ac:dyDescent="0.2">
      <c r="M164">
        <f>S35</f>
        <v>0.97238530758024688</v>
      </c>
      <c r="N164">
        <f>I18</f>
        <v>0.79388393093165133</v>
      </c>
    </row>
    <row r="165" spans="12:15" x14ac:dyDescent="0.2">
      <c r="M165">
        <f>S67</f>
        <v>2.411281357635386</v>
      </c>
      <c r="N165">
        <f>I35</f>
        <v>9.5957794565275165</v>
      </c>
    </row>
    <row r="166" spans="12:15" x14ac:dyDescent="0.2">
      <c r="M166" s="1">
        <f>S99</f>
        <v>1.5947165305851669</v>
      </c>
      <c r="N166" s="1">
        <f>I51</f>
        <v>10.371121457482777</v>
      </c>
    </row>
    <row r="167" spans="12:15" x14ac:dyDescent="0.2">
      <c r="M167" s="1">
        <f>S131</f>
        <v>0.9168133773991457</v>
      </c>
      <c r="N167">
        <f>I67</f>
        <v>1.6695971003134069</v>
      </c>
    </row>
    <row r="168" spans="12:15" x14ac:dyDescent="0.2">
      <c r="N168">
        <f>I83</f>
        <v>2.9692529470561926</v>
      </c>
    </row>
    <row r="169" spans="12:15" x14ac:dyDescent="0.2">
      <c r="N169">
        <f>I99</f>
        <v>0.91490889838885825</v>
      </c>
    </row>
    <row r="170" spans="12:15" x14ac:dyDescent="0.2">
      <c r="N170">
        <f>I115</f>
        <v>1.235761215394223</v>
      </c>
    </row>
    <row r="171" spans="12:15" x14ac:dyDescent="0.2">
      <c r="N171">
        <f>I131</f>
        <v>3.6341047383185523</v>
      </c>
    </row>
    <row r="172" spans="12:15" x14ac:dyDescent="0.2">
      <c r="N172">
        <f>I147</f>
        <v>1.7868270496856058</v>
      </c>
    </row>
    <row r="174" spans="12:15" x14ac:dyDescent="0.2">
      <c r="L174" t="s">
        <v>3</v>
      </c>
      <c r="M174">
        <f>AVERAGE(M163:M168)</f>
        <v>1.3913975414309867</v>
      </c>
      <c r="N174">
        <f>AVERAGE(N163:N172)</f>
        <v>3.3214366823636601</v>
      </c>
    </row>
    <row r="175" spans="12:15" x14ac:dyDescent="0.2">
      <c r="L175" t="s">
        <v>2</v>
      </c>
      <c r="M175">
        <f>STDEV(M163:M168)</f>
        <v>0.63066301909616262</v>
      </c>
      <c r="N175">
        <f>STDEV(N163:N172)</f>
        <v>3.6572111565307766</v>
      </c>
    </row>
    <row r="176" spans="12:15" x14ac:dyDescent="0.2">
      <c r="L176" t="s">
        <v>1</v>
      </c>
      <c r="N176">
        <f>TTEST(M163:M167,N163:N172,2,2)</f>
        <v>0.27069525472202755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1.3913975414309867</v>
      </c>
      <c r="M179">
        <f>N174</f>
        <v>3.3214366823636601</v>
      </c>
    </row>
    <row r="180" spans="12:13" x14ac:dyDescent="0.2">
      <c r="L180">
        <f>M175</f>
        <v>0.63066301909616262</v>
      </c>
      <c r="M180">
        <f>N175</f>
        <v>3.6572111565307766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opLeftCell="C162" zoomScale="109" workbookViewId="0">
      <selection activeCell="N175" sqref="N175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85</v>
      </c>
      <c r="D2" s="4"/>
      <c r="E2" s="15">
        <f>P19</f>
        <v>27.141999999999999</v>
      </c>
      <c r="F2" s="4">
        <f>AVERAGE(E2)</f>
        <v>27.141999999999999</v>
      </c>
      <c r="G2" s="4">
        <f>SUM(F2,-F9)</f>
        <v>5.1890999999999998</v>
      </c>
      <c r="H2" s="4">
        <f>SUM(G5,-G2)</f>
        <v>2.0401999999999987</v>
      </c>
      <c r="I2" s="14">
        <f>POWER(2,-H2)</f>
        <v>0.24313002953781579</v>
      </c>
      <c r="K2" s="17" t="s">
        <v>29</v>
      </c>
      <c r="L2" s="16" t="s">
        <v>28</v>
      </c>
      <c r="M2" s="4" t="s">
        <v>85</v>
      </c>
      <c r="N2" s="4"/>
      <c r="O2" s="15">
        <f>P19</f>
        <v>27.141999999999999</v>
      </c>
      <c r="P2" s="4">
        <f>AVERAGE(O2)</f>
        <v>27.141999999999999</v>
      </c>
      <c r="Q2" s="4">
        <f>SUM(P2,-P9)</f>
        <v>5.1890999999999998</v>
      </c>
      <c r="R2" s="4">
        <f>SUM(Q5,-Q2)</f>
        <v>-8.6499999999997357E-2</v>
      </c>
      <c r="S2" s="14">
        <f>POWER(2,-R2)</f>
        <v>1.0617911339549873</v>
      </c>
    </row>
    <row r="3" spans="1:19" x14ac:dyDescent="0.2">
      <c r="A3" s="4" t="s">
        <v>5</v>
      </c>
      <c r="B3" s="7"/>
      <c r="C3" s="4" t="s">
        <v>85</v>
      </c>
      <c r="D3" s="7"/>
      <c r="F3" s="4"/>
      <c r="G3" s="4"/>
      <c r="H3" s="4"/>
      <c r="I3" s="5"/>
      <c r="K3" s="4" t="s">
        <v>5</v>
      </c>
      <c r="L3" s="7"/>
      <c r="M3" s="4" t="s">
        <v>85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85</v>
      </c>
      <c r="D5" s="6"/>
      <c r="E5">
        <f>P21</f>
        <v>27.456399999999999</v>
      </c>
      <c r="F5" s="4">
        <f>AVERAGE(E5:E6)</f>
        <v>27.456399999999999</v>
      </c>
      <c r="G5" s="4">
        <f>SUM(F5,-F12)</f>
        <v>7.2292999999999985</v>
      </c>
      <c r="H5" s="4"/>
      <c r="I5" s="5"/>
      <c r="K5" s="4" t="s">
        <v>6</v>
      </c>
      <c r="L5" s="7"/>
      <c r="M5" s="4" t="s">
        <v>85</v>
      </c>
      <c r="N5" s="6"/>
      <c r="O5" s="15">
        <f>P20</f>
        <v>27.150600000000001</v>
      </c>
      <c r="P5" s="4">
        <f>AVERAGE(O5:O6)</f>
        <v>27.150600000000001</v>
      </c>
      <c r="Q5" s="4">
        <f>SUM(P5,-P12)</f>
        <v>5.1026000000000025</v>
      </c>
      <c r="R5" s="4"/>
      <c r="S5" s="5"/>
    </row>
    <row r="6" spans="1:19" x14ac:dyDescent="0.2">
      <c r="A6" s="4" t="s">
        <v>6</v>
      </c>
      <c r="B6" s="7"/>
      <c r="C6" s="4" t="s">
        <v>85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21.9529</v>
      </c>
      <c r="F9" s="4">
        <f>AVERAGE(E9)</f>
        <v>21.9529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21.9529</v>
      </c>
      <c r="P9" s="4">
        <f>AVERAGE(O9)</f>
        <v>21.9529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20.2271</v>
      </c>
      <c r="F12" s="4">
        <f>AVERAGE(E12:E13)</f>
        <v>20.2271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22.047999999999998</v>
      </c>
      <c r="P12" s="4">
        <f>AVERAGE(O12:O13)</f>
        <v>22.047999999999998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85</v>
      </c>
      <c r="D18" s="4"/>
      <c r="E18" s="15">
        <f>P19</f>
        <v>27.141999999999999</v>
      </c>
      <c r="F18" s="4">
        <f>AVERAGE(E18:E19)</f>
        <v>27.141999999999999</v>
      </c>
      <c r="G18" s="4">
        <f>SUM(F18,-F25)</f>
        <v>5.1890999999999998</v>
      </c>
      <c r="H18" s="4">
        <f>SUM(G21,-G18)</f>
        <v>0.33300000000000196</v>
      </c>
      <c r="I18" s="14">
        <f>POWER(2,-H18)</f>
        <v>0.79388393093165133</v>
      </c>
      <c r="O18" s="13" t="s">
        <v>22</v>
      </c>
      <c r="P18" s="13" t="s">
        <v>85</v>
      </c>
    </row>
    <row r="19" spans="1:16" x14ac:dyDescent="0.2">
      <c r="A19" s="4" t="s">
        <v>5</v>
      </c>
      <c r="B19" s="7"/>
      <c r="C19" s="4" t="s">
        <v>85</v>
      </c>
      <c r="D19" s="7"/>
      <c r="E19" s="8" t="s">
        <v>7</v>
      </c>
      <c r="F19" s="4"/>
      <c r="G19" s="4"/>
      <c r="H19" s="4"/>
      <c r="I19" s="5"/>
      <c r="N19" s="25" t="s">
        <v>69</v>
      </c>
      <c r="O19" s="25">
        <v>21.9529</v>
      </c>
      <c r="P19" s="25">
        <v>27.141999999999999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69</v>
      </c>
      <c r="O20" s="25">
        <v>22.047999999999998</v>
      </c>
      <c r="P20" s="25">
        <v>27.150600000000001</v>
      </c>
    </row>
    <row r="21" spans="1:16" x14ac:dyDescent="0.2">
      <c r="A21" s="4" t="s">
        <v>6</v>
      </c>
      <c r="B21" s="7"/>
      <c r="C21" s="4" t="s">
        <v>85</v>
      </c>
      <c r="D21" s="6"/>
      <c r="E21">
        <f>P22</f>
        <v>26.615200000000002</v>
      </c>
      <c r="F21" s="4">
        <f>AVERAGE(E21:E22)</f>
        <v>26.615200000000002</v>
      </c>
      <c r="G21" s="4">
        <f>SUM(F21,-F28)</f>
        <v>5.5221000000000018</v>
      </c>
      <c r="H21" s="4"/>
      <c r="I21" s="5"/>
      <c r="N21" s="25" t="s">
        <v>21</v>
      </c>
      <c r="O21" s="25">
        <v>20.2271</v>
      </c>
      <c r="P21" s="25">
        <v>27.456399999999999</v>
      </c>
    </row>
    <row r="22" spans="1:16" x14ac:dyDescent="0.2">
      <c r="A22" s="4" t="s">
        <v>6</v>
      </c>
      <c r="B22" s="7"/>
      <c r="C22" s="4" t="s">
        <v>85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21.0931</v>
      </c>
      <c r="P22" s="25">
        <v>26.615200000000002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21.9529</v>
      </c>
      <c r="F25" s="4">
        <f>AVERAGE(E25:E26)</f>
        <v>21.9529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21.0931</v>
      </c>
      <c r="F28" s="4">
        <f>AVERAGE(E28:E29)</f>
        <v>21.0931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85</v>
      </c>
      <c r="D35" s="4"/>
      <c r="E35" s="15">
        <f>P53</f>
        <v>30.232199999999999</v>
      </c>
      <c r="F35" s="4">
        <f>AVERAGE(E35)</f>
        <v>30.232199999999999</v>
      </c>
      <c r="G35" s="4">
        <f>SUM(F35,-F42)</f>
        <v>8.2174999999999976</v>
      </c>
      <c r="H35" s="4">
        <f>SUM(G38,-G35)</f>
        <v>-3.2623999999999995</v>
      </c>
      <c r="I35" s="14">
        <f>POWER(2,-H35)</f>
        <v>9.5957794565275165</v>
      </c>
      <c r="K35" s="17" t="s">
        <v>32</v>
      </c>
      <c r="L35" s="16" t="s">
        <v>28</v>
      </c>
      <c r="M35" s="4" t="s">
        <v>85</v>
      </c>
      <c r="N35" s="4"/>
      <c r="O35" s="15">
        <f>P53</f>
        <v>30.232199999999999</v>
      </c>
      <c r="P35" s="4">
        <f>AVERAGE(O35)</f>
        <v>30.232199999999999</v>
      </c>
      <c r="Q35" s="4">
        <f>SUM(P35,-P42)</f>
        <v>8.2174999999999976</v>
      </c>
      <c r="R35" s="4">
        <f>SUM(Q38,-Q35)</f>
        <v>4.0400000000001768E-2</v>
      </c>
      <c r="S35" s="14">
        <f>POWER(2,-R35)</f>
        <v>0.97238530758024688</v>
      </c>
    </row>
    <row r="36" spans="1:19" x14ac:dyDescent="0.2">
      <c r="A36" s="4" t="s">
        <v>5</v>
      </c>
      <c r="B36" s="7"/>
      <c r="C36" s="4" t="s">
        <v>85</v>
      </c>
      <c r="D36" s="7"/>
      <c r="F36" s="4"/>
      <c r="G36" s="4"/>
      <c r="H36" s="4"/>
      <c r="I36" s="5"/>
      <c r="K36" s="4" t="s">
        <v>5</v>
      </c>
      <c r="L36" s="7"/>
      <c r="M36" s="4" t="s">
        <v>85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85</v>
      </c>
      <c r="D38" s="6"/>
      <c r="E38">
        <f>P55</f>
        <v>26.026299999999999</v>
      </c>
      <c r="F38" s="4">
        <f>AVERAGE(E38:E39)</f>
        <v>26.026299999999999</v>
      </c>
      <c r="G38" s="4">
        <f>SUM(F38,-F45)</f>
        <v>4.9550999999999981</v>
      </c>
      <c r="H38" s="4"/>
      <c r="I38" s="5"/>
      <c r="K38" s="4" t="s">
        <v>6</v>
      </c>
      <c r="L38" s="7"/>
      <c r="M38" s="4" t="s">
        <v>85</v>
      </c>
      <c r="N38" s="6"/>
      <c r="O38" s="15">
        <f>P54</f>
        <v>30.673300000000001</v>
      </c>
      <c r="P38" s="4">
        <f>AVERAGE(O38:O39)</f>
        <v>30.673300000000001</v>
      </c>
      <c r="Q38" s="4">
        <f>SUM(P38,-P45)</f>
        <v>8.2578999999999994</v>
      </c>
      <c r="R38" s="4"/>
      <c r="S38" s="5"/>
    </row>
    <row r="39" spans="1:19" x14ac:dyDescent="0.2">
      <c r="A39" s="4" t="s">
        <v>6</v>
      </c>
      <c r="B39" s="7"/>
      <c r="C39" s="4" t="s">
        <v>85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22.014700000000001</v>
      </c>
      <c r="F42" s="4">
        <f>AVERAGE(E42)</f>
        <v>22.014700000000001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22.014700000000001</v>
      </c>
      <c r="P42" s="4">
        <f>AVERAGE(O42)</f>
        <v>22.014700000000001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21.071200000000001</v>
      </c>
      <c r="F45" s="4">
        <f>AVERAGE(E45:E46)</f>
        <v>21.071200000000001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22.415400000000002</v>
      </c>
      <c r="P45" s="4">
        <f>AVERAGE(O45:O46)</f>
        <v>22.415400000000002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85</v>
      </c>
      <c r="D51" s="4"/>
      <c r="E51" s="15">
        <f>P53</f>
        <v>30.232199999999999</v>
      </c>
      <c r="F51" s="4">
        <f>AVERAGE(E51:E52)</f>
        <v>30.232199999999999</v>
      </c>
      <c r="G51" s="4">
        <f>SUM(F51,-F58)</f>
        <v>8.2174999999999976</v>
      </c>
      <c r="H51" s="4">
        <f>SUM(G54,-G51)</f>
        <v>-3.3744999999999976</v>
      </c>
      <c r="I51" s="14">
        <f>POWER(2,-H51)</f>
        <v>10.371121457482777</v>
      </c>
    </row>
    <row r="52" spans="1:16" x14ac:dyDescent="0.2">
      <c r="A52" s="4" t="s">
        <v>5</v>
      </c>
      <c r="B52" s="7"/>
      <c r="C52" s="4" t="s">
        <v>85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70</v>
      </c>
      <c r="O53">
        <v>22.014700000000001</v>
      </c>
      <c r="P53">
        <v>30.232199999999999</v>
      </c>
    </row>
    <row r="54" spans="1:16" x14ac:dyDescent="0.2">
      <c r="A54" s="4" t="s">
        <v>6</v>
      </c>
      <c r="B54" s="7"/>
      <c r="C54" s="4" t="s">
        <v>85</v>
      </c>
      <c r="D54" s="6"/>
      <c r="E54">
        <f>P56</f>
        <v>25.890799999999999</v>
      </c>
      <c r="F54" s="4">
        <f>AVERAGE(E54:E55)</f>
        <v>25.890799999999999</v>
      </c>
      <c r="G54" s="4">
        <f>SUM(F54,-F61)</f>
        <v>4.843</v>
      </c>
      <c r="H54" s="4"/>
      <c r="I54" s="5"/>
      <c r="N54" t="s">
        <v>70</v>
      </c>
      <c r="O54">
        <v>22.415400000000002</v>
      </c>
      <c r="P54">
        <v>30.673300000000001</v>
      </c>
    </row>
    <row r="55" spans="1:16" x14ac:dyDescent="0.2">
      <c r="A55" s="4" t="s">
        <v>6</v>
      </c>
      <c r="B55" s="7"/>
      <c r="C55" s="4" t="s">
        <v>85</v>
      </c>
      <c r="D55" s="4"/>
      <c r="E55" s="8" t="s">
        <v>7</v>
      </c>
      <c r="F55" s="4"/>
      <c r="G55" s="4"/>
      <c r="H55" s="4"/>
      <c r="I55" s="5"/>
      <c r="N55" t="s">
        <v>61</v>
      </c>
      <c r="O55">
        <v>21.071200000000001</v>
      </c>
      <c r="P55">
        <v>26.026299999999999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61</v>
      </c>
      <c r="O56">
        <v>21.047799999999999</v>
      </c>
      <c r="P56">
        <v>25.890799999999999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22.014700000000001</v>
      </c>
      <c r="F58" s="4">
        <f>AVERAGE(E58:E59)</f>
        <v>22.014700000000001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21.047799999999999</v>
      </c>
      <c r="F61" s="4">
        <f>AVERAGE(E61:E62)</f>
        <v>21.047799999999999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85</v>
      </c>
      <c r="D67" s="4"/>
      <c r="E67" s="15">
        <f>P87</f>
        <v>27.534300000000002</v>
      </c>
      <c r="F67" s="4">
        <f>AVERAGE(E67)</f>
        <v>27.534300000000002</v>
      </c>
      <c r="G67" s="4">
        <f>SUM(F67,-F74)</f>
        <v>6.7086000000000006</v>
      </c>
      <c r="H67" s="4">
        <f>SUM(G70,-G67)</f>
        <v>-0.7394999999999996</v>
      </c>
      <c r="I67" s="14">
        <f>POWER(2,-H67)</f>
        <v>1.6695971003134069</v>
      </c>
      <c r="K67" s="17" t="s">
        <v>34</v>
      </c>
      <c r="L67" s="16" t="s">
        <v>28</v>
      </c>
      <c r="M67" s="4" t="s">
        <v>85</v>
      </c>
      <c r="N67" s="4"/>
      <c r="O67" s="15">
        <f>P87</f>
        <v>27.534300000000002</v>
      </c>
      <c r="P67" s="4">
        <f>AVERAGE(O67)</f>
        <v>27.534300000000002</v>
      </c>
      <c r="Q67" s="4">
        <f>SUM(P67,-P74)</f>
        <v>6.7086000000000006</v>
      </c>
      <c r="R67" s="4">
        <f>SUM(Q70,-Q67)</f>
        <v>-1.2698</v>
      </c>
      <c r="S67" s="14">
        <f>POWER(2,-R67)</f>
        <v>2.411281357635386</v>
      </c>
      <c r="BF67" s="17" t="s">
        <v>20</v>
      </c>
      <c r="BG67" s="16" t="s">
        <v>28</v>
      </c>
      <c r="BH67" s="4" t="s">
        <v>85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85</v>
      </c>
      <c r="D68" s="7"/>
      <c r="F68" s="4"/>
      <c r="G68" s="4"/>
      <c r="H68" s="4"/>
      <c r="I68" s="5"/>
      <c r="K68" s="4" t="s">
        <v>5</v>
      </c>
      <c r="L68" s="7"/>
      <c r="M68" s="4" t="s">
        <v>85</v>
      </c>
      <c r="N68" s="7"/>
      <c r="P68" s="4"/>
      <c r="Q68" s="4"/>
      <c r="R68" s="4"/>
      <c r="S68" s="5"/>
      <c r="BF68" s="4" t="s">
        <v>5</v>
      </c>
      <c r="BG68" s="7"/>
      <c r="BH68" s="4" t="s">
        <v>85</v>
      </c>
      <c r="BI68" s="7"/>
      <c r="BK68" s="4"/>
      <c r="BL68" s="4"/>
      <c r="BM68" s="4"/>
      <c r="BN68" s="5"/>
      <c r="BP68" s="4" t="s">
        <v>5</v>
      </c>
      <c r="BQ68" s="7"/>
      <c r="BR68" s="4" t="s">
        <v>85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85</v>
      </c>
      <c r="D70" s="6"/>
      <c r="E70">
        <f>P89</f>
        <v>28.095400000000001</v>
      </c>
      <c r="F70" s="4">
        <f>AVERAGE(E70:E71)</f>
        <v>28.095400000000001</v>
      </c>
      <c r="G70" s="4">
        <f>SUM(F70,-F77)</f>
        <v>5.969100000000001</v>
      </c>
      <c r="H70" s="4"/>
      <c r="I70" s="5"/>
      <c r="K70" s="4" t="s">
        <v>6</v>
      </c>
      <c r="L70" s="7"/>
      <c r="M70" s="4" t="s">
        <v>85</v>
      </c>
      <c r="N70" s="6"/>
      <c r="O70" s="15">
        <f>P88</f>
        <v>26.9772</v>
      </c>
      <c r="P70" s="4">
        <f>AVERAGE(O70:O71)</f>
        <v>26.9772</v>
      </c>
      <c r="Q70" s="4">
        <f>SUM(P70,-P77)</f>
        <v>5.4388000000000005</v>
      </c>
      <c r="R70" s="4"/>
      <c r="S70" s="5"/>
      <c r="BF70" s="4" t="s">
        <v>6</v>
      </c>
      <c r="BG70" s="7"/>
      <c r="BH70" s="4" t="s">
        <v>85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20.825700000000001</v>
      </c>
      <c r="F74" s="4">
        <f>AVERAGE(E74)</f>
        <v>20.825700000000001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20.825700000000001</v>
      </c>
      <c r="P74" s="4">
        <f>AVERAGE(O74)</f>
        <v>20.825700000000001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22.126300000000001</v>
      </c>
      <c r="F77" s="4">
        <f>AVERAGE(E77:E78)</f>
        <v>22.126300000000001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21.538399999999999</v>
      </c>
      <c r="P77" s="4">
        <f>AVERAGE(O77:O78)</f>
        <v>21.538399999999999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85</v>
      </c>
      <c r="D83" s="4"/>
      <c r="E83" s="15">
        <f>P87</f>
        <v>27.534300000000002</v>
      </c>
      <c r="F83" s="4">
        <f>AVERAGE(E83:E84)</f>
        <v>27.534300000000002</v>
      </c>
      <c r="G83" s="4">
        <f>SUM(F83,-F90)</f>
        <v>6.7086000000000006</v>
      </c>
      <c r="H83" s="4">
        <f>SUM(G86,-G83)</f>
        <v>-1.5701000000000001</v>
      </c>
      <c r="I83" s="14">
        <f>POWER(2,-H83)</f>
        <v>2.9692529470561926</v>
      </c>
      <c r="BF83" s="17" t="s">
        <v>20</v>
      </c>
      <c r="BG83" s="16" t="s">
        <v>30</v>
      </c>
      <c r="BH83" s="4" t="s">
        <v>85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85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85</v>
      </c>
      <c r="D86" s="6"/>
      <c r="E86">
        <f>P90</f>
        <v>27.671600000000002</v>
      </c>
      <c r="F86" s="4">
        <f>AVERAGE(E86:E87)</f>
        <v>27.671600000000002</v>
      </c>
      <c r="G86" s="4">
        <f>SUM(F86,-F93)</f>
        <v>5.1385000000000005</v>
      </c>
      <c r="H86" s="4"/>
      <c r="I86" s="5"/>
      <c r="O86" s="13" t="s">
        <v>22</v>
      </c>
      <c r="P86" s="13" t="s">
        <v>85</v>
      </c>
      <c r="BF86" s="4" t="s">
        <v>6</v>
      </c>
      <c r="BG86" s="7"/>
      <c r="BH86" s="4" t="s">
        <v>85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85</v>
      </c>
      <c r="D87" s="4"/>
      <c r="E87" s="8" t="s">
        <v>7</v>
      </c>
      <c r="F87" s="4"/>
      <c r="G87" s="4"/>
      <c r="H87" s="4"/>
      <c r="I87" s="5"/>
      <c r="N87" t="s">
        <v>71</v>
      </c>
      <c r="O87">
        <v>20.825700000000001</v>
      </c>
      <c r="P87">
        <v>27.534300000000002</v>
      </c>
      <c r="BF87" s="4" t="s">
        <v>6</v>
      </c>
      <c r="BG87" s="7"/>
      <c r="BH87" s="4" t="s">
        <v>85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71</v>
      </c>
      <c r="O88">
        <v>21.538399999999999</v>
      </c>
      <c r="P88">
        <v>26.9772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62</v>
      </c>
      <c r="O89">
        <v>22.126300000000001</v>
      </c>
      <c r="P89">
        <v>28.095400000000001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20.825700000000001</v>
      </c>
      <c r="F90" s="4">
        <f>AVERAGE(E90:E91)</f>
        <v>20.825700000000001</v>
      </c>
      <c r="G90" s="4"/>
      <c r="H90" s="4"/>
      <c r="I90" s="5"/>
      <c r="N90" t="s">
        <v>62</v>
      </c>
      <c r="O90">
        <v>22.533100000000001</v>
      </c>
      <c r="P90">
        <v>27.671600000000002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22.533100000000001</v>
      </c>
      <c r="F93" s="4">
        <f>AVERAGE(E93:E94)</f>
        <v>22.533100000000001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85</v>
      </c>
      <c r="D99" s="4"/>
      <c r="E99" s="15">
        <f>P119</f>
        <v>26.898700000000002</v>
      </c>
      <c r="F99" s="4">
        <f>AVERAGE(E99)</f>
        <v>26.898700000000002</v>
      </c>
      <c r="G99" s="4">
        <f>SUM(F99,-F106)</f>
        <v>5.4018000000000015</v>
      </c>
      <c r="H99" s="4">
        <f>SUM(G102,-G99)</f>
        <v>0.12829999999999941</v>
      </c>
      <c r="I99" s="14">
        <f>POWER(2,-H99)</f>
        <v>0.91490889838885825</v>
      </c>
      <c r="K99" s="17" t="s">
        <v>35</v>
      </c>
      <c r="L99" s="16" t="s">
        <v>28</v>
      </c>
      <c r="M99" s="4" t="s">
        <v>85</v>
      </c>
      <c r="N99" s="4"/>
      <c r="O99" s="15">
        <f>P119</f>
        <v>26.898700000000002</v>
      </c>
      <c r="P99" s="4">
        <f>AVERAGE(O99)</f>
        <v>26.898700000000002</v>
      </c>
      <c r="Q99" s="4">
        <f>SUM(P99,-P106)</f>
        <v>5.4018000000000015</v>
      </c>
      <c r="R99" s="4">
        <f>SUM(Q102,-Q99)</f>
        <v>-0.67330000000000112</v>
      </c>
      <c r="S99" s="14">
        <f>POWER(2,-R99)</f>
        <v>1.5947165305851669</v>
      </c>
    </row>
    <row r="100" spans="1:19" x14ac:dyDescent="0.2">
      <c r="A100" s="4" t="s">
        <v>5</v>
      </c>
      <c r="B100" s="7"/>
      <c r="C100" s="4" t="s">
        <v>85</v>
      </c>
      <c r="D100" s="7"/>
      <c r="F100" s="4"/>
      <c r="G100" s="4"/>
      <c r="H100" s="4"/>
      <c r="I100" s="5"/>
      <c r="K100" s="4" t="s">
        <v>5</v>
      </c>
      <c r="L100" s="7"/>
      <c r="M100" s="4" t="s">
        <v>85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85</v>
      </c>
      <c r="D102" s="6"/>
      <c r="E102">
        <f>P121</f>
        <v>26.208400000000001</v>
      </c>
      <c r="F102" s="4">
        <f>AVERAGE(E102:E103)</f>
        <v>26.208400000000001</v>
      </c>
      <c r="G102" s="4">
        <f>SUM(F102,-F109)</f>
        <v>5.5301000000000009</v>
      </c>
      <c r="H102" s="4"/>
      <c r="I102" s="5"/>
      <c r="K102" s="4" t="s">
        <v>6</v>
      </c>
      <c r="L102" s="7"/>
      <c r="M102" s="4" t="s">
        <v>85</v>
      </c>
      <c r="N102" s="6"/>
      <c r="O102" s="15">
        <f>P120</f>
        <v>27.1266</v>
      </c>
      <c r="P102" s="4">
        <f>AVERAGE(O102:O103)</f>
        <v>27.1266</v>
      </c>
      <c r="Q102" s="4">
        <f>SUM(P102,-P109)</f>
        <v>4.7285000000000004</v>
      </c>
      <c r="R102" s="4"/>
      <c r="S102" s="5"/>
    </row>
    <row r="103" spans="1:19" x14ac:dyDescent="0.2">
      <c r="A103" s="4" t="s">
        <v>6</v>
      </c>
      <c r="B103" s="7"/>
      <c r="C103" s="4" t="s">
        <v>85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21.4969</v>
      </c>
      <c r="F106" s="4">
        <f>AVERAGE(E106)</f>
        <v>21.4969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21.4969</v>
      </c>
      <c r="P106" s="4">
        <f>AVERAGE(O106)</f>
        <v>21.4969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20.6783</v>
      </c>
      <c r="F109" s="4">
        <f>AVERAGE(E109:E110)</f>
        <v>20.6783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22.398099999999999</v>
      </c>
      <c r="P109" s="4">
        <f>AVERAGE(O109:O110)</f>
        <v>22.398099999999999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85</v>
      </c>
      <c r="D115" s="4"/>
      <c r="E115" s="15">
        <f>P119</f>
        <v>26.898700000000002</v>
      </c>
      <c r="F115" s="4">
        <f>AVERAGE(E115:E116)</f>
        <v>26.898700000000002</v>
      </c>
      <c r="G115" s="4">
        <f>SUM(F115,-F122)</f>
        <v>5.4018000000000015</v>
      </c>
      <c r="H115" s="4">
        <f>SUM(G118,-G115)</f>
        <v>-0.30540000000000234</v>
      </c>
      <c r="I115" s="14">
        <f>POWER(2,-H115)</f>
        <v>1.235761215394223</v>
      </c>
    </row>
    <row r="116" spans="1:16" x14ac:dyDescent="0.2">
      <c r="A116" s="4" t="s">
        <v>5</v>
      </c>
      <c r="B116" s="7"/>
      <c r="C116" s="4" t="s">
        <v>85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85</v>
      </c>
      <c r="D118" s="6"/>
      <c r="E118">
        <f>P122</f>
        <v>26.0517</v>
      </c>
      <c r="F118" s="4">
        <f>AVERAGE(E118:E119)</f>
        <v>26.0517</v>
      </c>
      <c r="G118" s="4">
        <f>SUM(F118,-F125)</f>
        <v>5.0963999999999992</v>
      </c>
      <c r="H118" s="4"/>
      <c r="I118" s="5"/>
      <c r="O118" s="13" t="s">
        <v>22</v>
      </c>
      <c r="P118" s="13" t="s">
        <v>85</v>
      </c>
    </row>
    <row r="119" spans="1:16" x14ac:dyDescent="0.2">
      <c r="A119" s="4" t="s">
        <v>6</v>
      </c>
      <c r="B119" s="7"/>
      <c r="C119" s="4" t="s">
        <v>85</v>
      </c>
      <c r="D119" s="4"/>
      <c r="E119" s="8" t="s">
        <v>7</v>
      </c>
      <c r="F119" s="4"/>
      <c r="G119" s="4"/>
      <c r="H119" s="4"/>
      <c r="I119" s="5"/>
      <c r="N119" s="26" t="s">
        <v>72</v>
      </c>
      <c r="O119" s="26">
        <v>21.4969</v>
      </c>
      <c r="P119" s="26">
        <v>26.898700000000002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73</v>
      </c>
      <c r="O120" s="26">
        <v>22.398099999999999</v>
      </c>
      <c r="P120" s="26">
        <v>27.1266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20.6783</v>
      </c>
      <c r="P121" s="26">
        <v>26.208400000000001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21.4969</v>
      </c>
      <c r="F122" s="4">
        <f>AVERAGE(E122:E123)</f>
        <v>21.4969</v>
      </c>
      <c r="G122" s="4"/>
      <c r="H122" s="4"/>
      <c r="I122" s="5"/>
      <c r="N122" s="26" t="s">
        <v>45</v>
      </c>
      <c r="O122" s="26">
        <v>20.955300000000001</v>
      </c>
      <c r="P122" s="26">
        <v>26.0517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20.955300000000001</v>
      </c>
      <c r="F125" s="4">
        <f>AVERAGE(E125:E126)</f>
        <v>20.955300000000001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85</v>
      </c>
      <c r="D131" s="4"/>
      <c r="E131" s="15">
        <f>P151</f>
        <v>27.198399999999999</v>
      </c>
      <c r="F131" s="4">
        <f>AVERAGE(E131)</f>
        <v>27.198399999999999</v>
      </c>
      <c r="G131" s="4">
        <f>SUM(F131,-F138)</f>
        <v>4.8081999999999994</v>
      </c>
      <c r="H131" s="4">
        <f>SUM(G134,-G131)</f>
        <v>-1.8615999999999993</v>
      </c>
      <c r="I131" s="14">
        <f>POWER(2,-H131)</f>
        <v>3.6341047383185523</v>
      </c>
      <c r="K131" s="17" t="s">
        <v>36</v>
      </c>
      <c r="L131" s="16" t="s">
        <v>28</v>
      </c>
      <c r="M131" s="4" t="s">
        <v>85</v>
      </c>
      <c r="N131" s="4"/>
      <c r="O131" s="15">
        <f>P151</f>
        <v>27.198399999999999</v>
      </c>
      <c r="P131" s="4">
        <f>AVERAGE(O131)</f>
        <v>27.198399999999999</v>
      </c>
      <c r="Q131" s="4">
        <f>SUM(P131,-P138)</f>
        <v>4.8081999999999994</v>
      </c>
      <c r="R131" s="4">
        <f>SUM(Q134,-Q131)</f>
        <v>0.1252999999999993</v>
      </c>
      <c r="S131" s="14">
        <f>POWER(2,-R131)</f>
        <v>0.9168133773991457</v>
      </c>
    </row>
    <row r="132" spans="1:19" x14ac:dyDescent="0.2">
      <c r="A132" s="4" t="s">
        <v>5</v>
      </c>
      <c r="B132" s="7"/>
      <c r="C132" s="4" t="s">
        <v>85</v>
      </c>
      <c r="D132" s="7"/>
      <c r="F132" s="4"/>
      <c r="G132" s="4"/>
      <c r="H132" s="4"/>
      <c r="I132" s="5"/>
      <c r="K132" s="4" t="s">
        <v>5</v>
      </c>
      <c r="L132" s="7"/>
      <c r="M132" s="4" t="s">
        <v>85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85</v>
      </c>
      <c r="D134" s="6"/>
      <c r="E134">
        <f>P153</f>
        <v>24.699400000000001</v>
      </c>
      <c r="F134" s="4">
        <f>AVERAGE(E134:E135)</f>
        <v>24.699400000000001</v>
      </c>
      <c r="G134" s="4">
        <f>SUM(F134,-F141)</f>
        <v>2.9466000000000001</v>
      </c>
      <c r="H134" s="4"/>
      <c r="I134" s="5"/>
      <c r="K134" s="4" t="s">
        <v>6</v>
      </c>
      <c r="L134" s="7"/>
      <c r="M134" s="4" t="s">
        <v>85</v>
      </c>
      <c r="N134" s="6"/>
      <c r="O134" s="15">
        <f>P152</f>
        <v>26.6082</v>
      </c>
      <c r="P134" s="4">
        <f>AVERAGE(O134:O135)</f>
        <v>26.6082</v>
      </c>
      <c r="Q134" s="4">
        <f>SUM(P134,-P141)</f>
        <v>4.9334999999999987</v>
      </c>
      <c r="R134" s="4"/>
      <c r="S134" s="5"/>
    </row>
    <row r="135" spans="1:19" x14ac:dyDescent="0.2">
      <c r="A135" s="4" t="s">
        <v>6</v>
      </c>
      <c r="B135" s="7"/>
      <c r="C135" s="4" t="s">
        <v>85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85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22.3902</v>
      </c>
      <c r="F138" s="4">
        <f>AVERAGE(E138)</f>
        <v>22.3902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22.3902</v>
      </c>
      <c r="P138" s="4">
        <f>AVERAGE(O138)</f>
        <v>22.3902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21.752800000000001</v>
      </c>
      <c r="F141" s="4">
        <f>AVERAGE(E141:E142)</f>
        <v>21.752800000000001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21.674700000000001</v>
      </c>
      <c r="P141" s="4">
        <f>AVERAGE(O141:O142)</f>
        <v>21.674700000000001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85</v>
      </c>
      <c r="D147" s="4"/>
      <c r="E147" s="15">
        <f>P151</f>
        <v>27.198399999999999</v>
      </c>
      <c r="F147" s="4">
        <f>AVERAGE(E147:E148)</f>
        <v>27.198399999999999</v>
      </c>
      <c r="G147" s="4">
        <f>SUM(F147,-F154)</f>
        <v>4.8081999999999994</v>
      </c>
      <c r="H147" s="4">
        <f>SUM(G150,-G147)</f>
        <v>-0.83739999999999881</v>
      </c>
      <c r="I147" s="14">
        <f>POWER(2,-H147)</f>
        <v>1.7868270496856058</v>
      </c>
    </row>
    <row r="148" spans="1:16" x14ac:dyDescent="0.2">
      <c r="A148" s="4" t="s">
        <v>5</v>
      </c>
      <c r="B148" s="7"/>
      <c r="C148" s="4" t="s">
        <v>85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85</v>
      </c>
      <c r="D150" s="6"/>
      <c r="E150">
        <f>P154</f>
        <v>25.460100000000001</v>
      </c>
      <c r="F150" s="4">
        <f>AVERAGE(E150:E151)</f>
        <v>25.460100000000001</v>
      </c>
      <c r="G150" s="4">
        <f>SUM(F150,-F157)</f>
        <v>3.9708000000000006</v>
      </c>
      <c r="H150" s="4"/>
      <c r="I150" s="5"/>
      <c r="O150" s="13" t="s">
        <v>22</v>
      </c>
      <c r="P150" s="13" t="s">
        <v>85</v>
      </c>
    </row>
    <row r="151" spans="1:16" x14ac:dyDescent="0.2">
      <c r="A151" s="4" t="s">
        <v>6</v>
      </c>
      <c r="B151" s="7"/>
      <c r="C151" s="4" t="s">
        <v>85</v>
      </c>
      <c r="D151" s="4"/>
      <c r="E151" s="8" t="s">
        <v>7</v>
      </c>
      <c r="F151" s="4"/>
      <c r="G151" s="4"/>
      <c r="H151" s="4"/>
      <c r="I151" s="5"/>
      <c r="N151" s="9" t="s">
        <v>74</v>
      </c>
      <c r="O151" s="9">
        <v>22.3902</v>
      </c>
      <c r="P151" s="9">
        <v>27.198399999999999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74</v>
      </c>
      <c r="O152" s="9">
        <v>21.674700000000001</v>
      </c>
      <c r="P152" s="9">
        <v>26.6082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46</v>
      </c>
      <c r="O153" s="9">
        <v>21.752800000000001</v>
      </c>
      <c r="P153" s="9">
        <v>24.699400000000001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22.3902</v>
      </c>
      <c r="F154" s="4">
        <f>AVERAGE(E154:E155)</f>
        <v>22.3902</v>
      </c>
      <c r="G154" s="4"/>
      <c r="H154" s="4"/>
      <c r="I154" s="5"/>
      <c r="N154" s="9" t="s">
        <v>46</v>
      </c>
      <c r="O154" s="9">
        <v>21.4893</v>
      </c>
      <c r="P154" s="9">
        <v>25.460100000000001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21.4893</v>
      </c>
      <c r="F157" s="4">
        <f>AVERAGE(E157:E158)</f>
        <v>21.4893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1.0617911339549873</v>
      </c>
      <c r="N163" s="1"/>
    </row>
    <row r="164" spans="12:15" x14ac:dyDescent="0.2">
      <c r="M164">
        <f>S35</f>
        <v>0.97238530758024688</v>
      </c>
    </row>
    <row r="166" spans="12:15" x14ac:dyDescent="0.2">
      <c r="M166" s="1">
        <f>S99</f>
        <v>1.5947165305851669</v>
      </c>
      <c r="N166" s="1"/>
    </row>
    <row r="167" spans="12:15" x14ac:dyDescent="0.2">
      <c r="M167" s="1"/>
      <c r="N167">
        <f>I67</f>
        <v>1.6695971003134069</v>
      </c>
    </row>
    <row r="168" spans="12:15" x14ac:dyDescent="0.2">
      <c r="N168">
        <f>I83</f>
        <v>2.9692529470561926</v>
      </c>
    </row>
    <row r="170" spans="12:15" x14ac:dyDescent="0.2">
      <c r="N170">
        <f>I115</f>
        <v>1.235761215394223</v>
      </c>
    </row>
    <row r="171" spans="12:15" x14ac:dyDescent="0.2">
      <c r="N171">
        <f>I131</f>
        <v>3.6341047383185523</v>
      </c>
    </row>
    <row r="172" spans="12:15" x14ac:dyDescent="0.2">
      <c r="N172">
        <f>I147</f>
        <v>1.7868270496856058</v>
      </c>
    </row>
    <row r="174" spans="12:15" x14ac:dyDescent="0.2">
      <c r="L174" t="s">
        <v>3</v>
      </c>
      <c r="M174">
        <f>AVERAGE(M163:M168)</f>
        <v>1.2096309907068004</v>
      </c>
      <c r="N174">
        <f>AVERAGE(N163:N172)</f>
        <v>2.259108610153596</v>
      </c>
    </row>
    <row r="175" spans="12:15" x14ac:dyDescent="0.2">
      <c r="L175" t="s">
        <v>2</v>
      </c>
      <c r="M175">
        <f>STDEV(M163:M168)</f>
        <v>0.33647660426097525</v>
      </c>
      <c r="N175">
        <f>STDEV(N163:N172)</f>
        <v>1.0015903497259233</v>
      </c>
    </row>
    <row r="176" spans="12:15" x14ac:dyDescent="0.2">
      <c r="L176" t="s">
        <v>1</v>
      </c>
      <c r="N176">
        <f>TTEST(M163:M167,N163:N172,2,2)</f>
        <v>0.13818450660797971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1.2096309907068004</v>
      </c>
      <c r="M179">
        <f>N174</f>
        <v>2.259108610153596</v>
      </c>
    </row>
    <row r="180" spans="12:13" x14ac:dyDescent="0.2">
      <c r="L180">
        <f>M175</f>
        <v>0.33647660426097525</v>
      </c>
      <c r="M180">
        <f>N175</f>
        <v>1.0015903497259233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CC0-2EA2-1244-A3CB-A29D301C49C2}">
  <dimension ref="A1:G24"/>
  <sheetViews>
    <sheetView zoomScale="90" workbookViewId="0">
      <selection activeCell="A23" sqref="A23:E24"/>
    </sheetView>
  </sheetViews>
  <sheetFormatPr baseColWidth="10" defaultColWidth="11.1640625" defaultRowHeight="16" x14ac:dyDescent="0.2"/>
  <sheetData>
    <row r="1" spans="1:7" x14ac:dyDescent="0.2">
      <c r="A1" t="s">
        <v>76</v>
      </c>
      <c r="B1" s="9" t="s">
        <v>77</v>
      </c>
      <c r="C1" s="26" t="s">
        <v>79</v>
      </c>
    </row>
    <row r="2" spans="1:7" x14ac:dyDescent="0.2">
      <c r="A2" t="s">
        <v>9</v>
      </c>
      <c r="B2">
        <v>1.038345626587222</v>
      </c>
      <c r="C2">
        <v>0.16167573973403734</v>
      </c>
      <c r="D2">
        <v>0.18072661869018303</v>
      </c>
      <c r="E2">
        <v>5.6283420798720521E-2</v>
      </c>
    </row>
    <row r="3" spans="1:7" x14ac:dyDescent="0.2">
      <c r="A3" t="s">
        <v>82</v>
      </c>
    </row>
    <row r="4" spans="1:7" x14ac:dyDescent="0.2">
      <c r="A4" t="s">
        <v>83</v>
      </c>
      <c r="B4">
        <v>1.013532161715309</v>
      </c>
      <c r="C4">
        <v>0.54584869579216933</v>
      </c>
      <c r="D4">
        <v>0.18375576035251243</v>
      </c>
      <c r="E4">
        <v>0.25584705682438069</v>
      </c>
    </row>
    <row r="5" spans="1:7" x14ac:dyDescent="0.2">
      <c r="A5" t="s">
        <v>84</v>
      </c>
      <c r="B5">
        <v>1.2183619449102325</v>
      </c>
      <c r="C5">
        <v>3.4042221994175912</v>
      </c>
      <c r="D5">
        <v>0.51455404110300884</v>
      </c>
      <c r="E5">
        <v>1.4793073651055966</v>
      </c>
    </row>
    <row r="6" spans="1:7" x14ac:dyDescent="0.2">
      <c r="A6" t="s">
        <v>85</v>
      </c>
      <c r="B6">
        <v>0.96123838126015082</v>
      </c>
      <c r="C6">
        <v>0.3358568017428053</v>
      </c>
      <c r="D6">
        <v>8.2539898119639174E-2</v>
      </c>
      <c r="E6">
        <v>0.14403859506308589</v>
      </c>
    </row>
    <row r="9" spans="1:7" x14ac:dyDescent="0.2">
      <c r="G9" t="s">
        <v>122</v>
      </c>
    </row>
    <row r="10" spans="1:7" x14ac:dyDescent="0.2">
      <c r="B10" s="9" t="s">
        <v>78</v>
      </c>
      <c r="C10" s="22" t="s">
        <v>80</v>
      </c>
      <c r="G10" t="s">
        <v>123</v>
      </c>
    </row>
    <row r="11" spans="1:7" x14ac:dyDescent="0.2">
      <c r="A11" t="s">
        <v>9</v>
      </c>
      <c r="B11">
        <v>0.88755473449924038</v>
      </c>
      <c r="C11">
        <v>0.62203228478031092</v>
      </c>
      <c r="D11">
        <v>0.12261722426306228</v>
      </c>
      <c r="E11">
        <v>0.21389116066901173</v>
      </c>
      <c r="G11" t="s">
        <v>124</v>
      </c>
    </row>
    <row r="12" spans="1:7" x14ac:dyDescent="0.2">
      <c r="A12" t="s">
        <v>82</v>
      </c>
    </row>
    <row r="13" spans="1:7" x14ac:dyDescent="0.2">
      <c r="A13" t="s">
        <v>83</v>
      </c>
      <c r="B13">
        <v>1.0787370241870211</v>
      </c>
      <c r="C13">
        <v>0.69823531945250183</v>
      </c>
      <c r="D13">
        <v>0.21187235688689759</v>
      </c>
      <c r="E13">
        <v>0.27529667373829475</v>
      </c>
    </row>
    <row r="14" spans="1:7" x14ac:dyDescent="0.2">
      <c r="A14" t="s">
        <v>84</v>
      </c>
      <c r="B14">
        <v>0.91233370341060915</v>
      </c>
      <c r="C14">
        <v>0.41411227238188109</v>
      </c>
      <c r="D14">
        <v>0.34345496044709389</v>
      </c>
      <c r="E14">
        <v>0.18384072409641364</v>
      </c>
    </row>
    <row r="15" spans="1:7" x14ac:dyDescent="0.2">
      <c r="A15" t="s">
        <v>85</v>
      </c>
      <c r="B15">
        <v>1.0006594497432737</v>
      </c>
      <c r="C15">
        <v>0.96644133926729847</v>
      </c>
      <c r="D15">
        <v>5.0517205836605468E-2</v>
      </c>
      <c r="E15">
        <v>0.33822647457367688</v>
      </c>
    </row>
    <row r="19" spans="1:5" x14ac:dyDescent="0.2">
      <c r="B19" s="9" t="s">
        <v>78</v>
      </c>
      <c r="C19" s="39" t="s">
        <v>81</v>
      </c>
    </row>
    <row r="20" spans="1:5" x14ac:dyDescent="0.2">
      <c r="A20" t="s">
        <v>9</v>
      </c>
      <c r="B20">
        <v>0.97648217366930612</v>
      </c>
      <c r="C20">
        <v>5.2277141118581838</v>
      </c>
      <c r="D20">
        <v>3.8711265958701987E-2</v>
      </c>
      <c r="E20">
        <v>2.4927795334866087</v>
      </c>
    </row>
    <row r="21" spans="1:5" x14ac:dyDescent="0.2">
      <c r="A21" t="s">
        <v>82</v>
      </c>
    </row>
    <row r="22" spans="1:5" x14ac:dyDescent="0.2">
      <c r="A22" t="s">
        <v>83</v>
      </c>
      <c r="B22">
        <v>0.94897688603993446</v>
      </c>
      <c r="C22">
        <v>0.61156212013160538</v>
      </c>
      <c r="D22">
        <v>6.3439672991310578E-2</v>
      </c>
      <c r="E22">
        <v>0.29472570472361476</v>
      </c>
    </row>
    <row r="23" spans="1:5" x14ac:dyDescent="0.2">
      <c r="A23" t="s">
        <v>84</v>
      </c>
      <c r="B23">
        <v>1.2096309907068004</v>
      </c>
      <c r="C23">
        <v>2.259108610153596</v>
      </c>
      <c r="D23">
        <v>0.33647660426097525</v>
      </c>
      <c r="E23">
        <v>1.0015903497259233</v>
      </c>
    </row>
    <row r="24" spans="1:5" x14ac:dyDescent="0.2">
      <c r="A24" t="s">
        <v>85</v>
      </c>
      <c r="B24">
        <v>0.99705250880442464</v>
      </c>
      <c r="C24">
        <v>18.90139225375852</v>
      </c>
      <c r="D24">
        <v>0.12428378191332939</v>
      </c>
      <c r="E24">
        <v>1.530933104052429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ct PRDX3</vt:lpstr>
      <vt:lpstr>LIVER C5-T+1</vt:lpstr>
      <vt:lpstr>C5-T+1</vt:lpstr>
      <vt:lpstr>LIVER C10-T+2</vt:lpstr>
      <vt:lpstr>C10-T+2</vt:lpstr>
      <vt:lpstr>LIVER C15 - T+3</vt:lpstr>
      <vt:lpstr>C15-T+3</vt:lpstr>
      <vt:lpstr>ANALISI DEFINITIVA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2025-06-17T08:24:20Z</dcterms:modified>
</cp:coreProperties>
</file>