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EE58E5CE-BD33-894C-AC5F-1F30EFBE2727}" xr6:coauthVersionLast="47" xr6:coauthVersionMax="47" xr10:uidLastSave="{00000000-0000-0000-0000-000000000000}"/>
  <bookViews>
    <workbookView xWindow="-31680" yWindow="-900" windowWidth="28800" windowHeight="17500" activeTab="6" xr2:uid="{828D263B-D80C-524C-AB14-085D4EE1302F}"/>
  </bookViews>
  <sheets>
    <sheet name="ct PRDX3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  <sheet name="ANALISI DEFINITIV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2" i="7" l="1"/>
  <c r="N171" i="7"/>
  <c r="N170" i="7"/>
  <c r="N169" i="7"/>
  <c r="N168" i="7"/>
  <c r="N167" i="7"/>
  <c r="M167" i="7"/>
  <c r="N166" i="7"/>
  <c r="M166" i="7"/>
  <c r="N165" i="7"/>
  <c r="M165" i="7"/>
  <c r="N164" i="7"/>
  <c r="M164" i="7"/>
  <c r="N163" i="7"/>
  <c r="M163" i="7"/>
  <c r="N172" i="4"/>
  <c r="N171" i="4"/>
  <c r="N170" i="4"/>
  <c r="N169" i="4"/>
  <c r="N168" i="4"/>
  <c r="N167" i="4"/>
  <c r="M167" i="4"/>
  <c r="N166" i="4"/>
  <c r="M166" i="4"/>
  <c r="N165" i="4"/>
  <c r="M165" i="4"/>
  <c r="N164" i="4"/>
  <c r="M164" i="4"/>
  <c r="N163" i="4"/>
  <c r="M163" i="4"/>
  <c r="N172" i="1"/>
  <c r="N171" i="1"/>
  <c r="N170" i="1"/>
  <c r="N169" i="1"/>
  <c r="N168" i="1"/>
  <c r="N167" i="1"/>
  <c r="M167" i="1"/>
  <c r="N166" i="1"/>
  <c r="M166" i="1"/>
  <c r="N165" i="1"/>
  <c r="M165" i="1"/>
  <c r="N164" i="1"/>
  <c r="M164" i="1"/>
  <c r="N163" i="1"/>
  <c r="M163" i="1"/>
  <c r="F157" i="8"/>
  <c r="E157" i="8"/>
  <c r="F154" i="8"/>
  <c r="G147" i="8" s="1"/>
  <c r="E154" i="8"/>
  <c r="E150" i="8"/>
  <c r="F150" i="8" s="1"/>
  <c r="F147" i="8"/>
  <c r="E147" i="8"/>
  <c r="O141" i="8"/>
  <c r="P141" i="8" s="1"/>
  <c r="E141" i="8"/>
  <c r="F141" i="8" s="1"/>
  <c r="G134" i="8" s="1"/>
  <c r="P138" i="8"/>
  <c r="O138" i="8"/>
  <c r="F138" i="8"/>
  <c r="G131" i="8" s="1"/>
  <c r="H131" i="8" s="1"/>
  <c r="I131" i="8" s="1"/>
  <c r="N171" i="8" s="1"/>
  <c r="E138" i="8"/>
  <c r="O134" i="8"/>
  <c r="P134" i="8" s="1"/>
  <c r="F134" i="8"/>
  <c r="E134" i="8"/>
  <c r="O131" i="8"/>
  <c r="P131" i="8" s="1"/>
  <c r="F131" i="8"/>
  <c r="E131" i="8"/>
  <c r="E125" i="8"/>
  <c r="F125" i="8" s="1"/>
  <c r="E122" i="8"/>
  <c r="F122" i="8" s="1"/>
  <c r="E118" i="8"/>
  <c r="F118" i="8" s="1"/>
  <c r="E115" i="8"/>
  <c r="F115" i="8" s="1"/>
  <c r="P109" i="8"/>
  <c r="O109" i="8"/>
  <c r="F109" i="8"/>
  <c r="E109" i="8"/>
  <c r="O106" i="8"/>
  <c r="P106" i="8" s="1"/>
  <c r="Q99" i="8" s="1"/>
  <c r="E106" i="8"/>
  <c r="F106" i="8" s="1"/>
  <c r="G99" i="8" s="1"/>
  <c r="O102" i="8"/>
  <c r="P102" i="8" s="1"/>
  <c r="E102" i="8"/>
  <c r="F102" i="8" s="1"/>
  <c r="O99" i="8"/>
  <c r="P99" i="8" s="1"/>
  <c r="E99" i="8"/>
  <c r="F99" i="8" s="1"/>
  <c r="BK93" i="8"/>
  <c r="BJ93" i="8"/>
  <c r="F93" i="8"/>
  <c r="G86" i="8" s="1"/>
  <c r="E93" i="8"/>
  <c r="BJ90" i="8"/>
  <c r="BK90" i="8" s="1"/>
  <c r="BL83" i="8" s="1"/>
  <c r="E90" i="8"/>
  <c r="F90" i="8" s="1"/>
  <c r="G83" i="8" s="1"/>
  <c r="H83" i="8" s="1"/>
  <c r="I83" i="8" s="1"/>
  <c r="N168" i="8" s="1"/>
  <c r="BJ86" i="8"/>
  <c r="BK86" i="8" s="1"/>
  <c r="E86" i="8"/>
  <c r="F86" i="8" s="1"/>
  <c r="BJ83" i="8"/>
  <c r="BK83" i="8" s="1"/>
  <c r="E83" i="8"/>
  <c r="F83" i="8" s="1"/>
  <c r="BU77" i="8"/>
  <c r="BT77" i="8"/>
  <c r="BK77" i="8"/>
  <c r="BL70" i="8" s="1"/>
  <c r="BJ77" i="8"/>
  <c r="O77" i="8"/>
  <c r="P77" i="8" s="1"/>
  <c r="Q70" i="8" s="1"/>
  <c r="E77" i="8"/>
  <c r="F77" i="8" s="1"/>
  <c r="G70" i="8" s="1"/>
  <c r="BU74" i="8"/>
  <c r="BT74" i="8"/>
  <c r="BK74" i="8"/>
  <c r="BJ74" i="8"/>
  <c r="O74" i="8"/>
  <c r="P74" i="8" s="1"/>
  <c r="E74" i="8"/>
  <c r="F74" i="8" s="1"/>
  <c r="G67" i="8" s="1"/>
  <c r="H67" i="8" s="1"/>
  <c r="I67" i="8" s="1"/>
  <c r="N167" i="8" s="1"/>
  <c r="BT70" i="8"/>
  <c r="BU70" i="8" s="1"/>
  <c r="BV70" i="8" s="1"/>
  <c r="BJ70" i="8"/>
  <c r="BK70" i="8" s="1"/>
  <c r="O70" i="8"/>
  <c r="P70" i="8" s="1"/>
  <c r="F70" i="8"/>
  <c r="E70" i="8"/>
  <c r="BT67" i="8"/>
  <c r="BU67" i="8" s="1"/>
  <c r="BJ67" i="8"/>
  <c r="BK67" i="8" s="1"/>
  <c r="O67" i="8"/>
  <c r="P67" i="8" s="1"/>
  <c r="E67" i="8"/>
  <c r="F67" i="8" s="1"/>
  <c r="F61" i="8"/>
  <c r="E61" i="8"/>
  <c r="F58" i="8"/>
  <c r="G51" i="8" s="1"/>
  <c r="E58" i="8"/>
  <c r="E54" i="8"/>
  <c r="F54" i="8" s="1"/>
  <c r="F51" i="8"/>
  <c r="E51" i="8"/>
  <c r="O45" i="8"/>
  <c r="P45" i="8" s="1"/>
  <c r="E45" i="8"/>
  <c r="F45" i="8" s="1"/>
  <c r="G38" i="8" s="1"/>
  <c r="P42" i="8"/>
  <c r="Q35" i="8" s="1"/>
  <c r="O42" i="8"/>
  <c r="F42" i="8"/>
  <c r="G35" i="8" s="1"/>
  <c r="H35" i="8" s="1"/>
  <c r="I35" i="8" s="1"/>
  <c r="N165" i="8" s="1"/>
  <c r="E42" i="8"/>
  <c r="O38" i="8"/>
  <c r="P38" i="8" s="1"/>
  <c r="F38" i="8"/>
  <c r="E38" i="8"/>
  <c r="O35" i="8"/>
  <c r="P35" i="8" s="1"/>
  <c r="F35" i="8"/>
  <c r="E35" i="8"/>
  <c r="E28" i="8"/>
  <c r="F28" i="8" s="1"/>
  <c r="E25" i="8"/>
  <c r="F25" i="8" s="1"/>
  <c r="E21" i="8"/>
  <c r="F21" i="8" s="1"/>
  <c r="E18" i="8"/>
  <c r="F18" i="8" s="1"/>
  <c r="P12" i="8"/>
  <c r="O12" i="8"/>
  <c r="F12" i="8"/>
  <c r="E12" i="8"/>
  <c r="O9" i="8"/>
  <c r="P9" i="8" s="1"/>
  <c r="Q2" i="8" s="1"/>
  <c r="E9" i="8"/>
  <c r="F9" i="8" s="1"/>
  <c r="G2" i="8" s="1"/>
  <c r="O5" i="8"/>
  <c r="P5" i="8" s="1"/>
  <c r="Q5" i="8" s="1"/>
  <c r="E5" i="8"/>
  <c r="F5" i="8" s="1"/>
  <c r="O2" i="8"/>
  <c r="P2" i="8" s="1"/>
  <c r="E2" i="8"/>
  <c r="F2" i="8" s="1"/>
  <c r="P47" i="5"/>
  <c r="O48" i="5"/>
  <c r="O47" i="5"/>
  <c r="E158" i="6"/>
  <c r="F158" i="6" s="1"/>
  <c r="F155" i="6"/>
  <c r="E155" i="6"/>
  <c r="E151" i="6"/>
  <c r="F151" i="6" s="1"/>
  <c r="G148" i="6"/>
  <c r="F148" i="6"/>
  <c r="E148" i="6"/>
  <c r="O142" i="6"/>
  <c r="P142" i="6" s="1"/>
  <c r="E142" i="6"/>
  <c r="F142" i="6" s="1"/>
  <c r="O139" i="6"/>
  <c r="P139" i="6" s="1"/>
  <c r="F139" i="6"/>
  <c r="E139" i="6"/>
  <c r="O135" i="6"/>
  <c r="P135" i="6" s="1"/>
  <c r="E135" i="6"/>
  <c r="F135" i="6" s="1"/>
  <c r="O132" i="6"/>
  <c r="P132" i="6" s="1"/>
  <c r="G132" i="6"/>
  <c r="F132" i="6"/>
  <c r="E132" i="6"/>
  <c r="E125" i="6"/>
  <c r="F125" i="6" s="1"/>
  <c r="G118" i="6" s="1"/>
  <c r="E122" i="6"/>
  <c r="F122" i="6" s="1"/>
  <c r="F118" i="6"/>
  <c r="E118" i="6"/>
  <c r="E115" i="6"/>
  <c r="F115" i="6" s="1"/>
  <c r="O109" i="6"/>
  <c r="P109" i="6" s="1"/>
  <c r="Q102" i="6" s="1"/>
  <c r="F109" i="6"/>
  <c r="E109" i="6"/>
  <c r="O106" i="6"/>
  <c r="P106" i="6" s="1"/>
  <c r="Q99" i="6" s="1"/>
  <c r="E106" i="6"/>
  <c r="F106" i="6" s="1"/>
  <c r="G99" i="6" s="1"/>
  <c r="P102" i="6"/>
  <c r="O102" i="6"/>
  <c r="E102" i="6"/>
  <c r="F102" i="6" s="1"/>
  <c r="P99" i="6"/>
  <c r="O99" i="6"/>
  <c r="E99" i="6"/>
  <c r="F99" i="6" s="1"/>
  <c r="BJ93" i="6"/>
  <c r="BK93" i="6" s="1"/>
  <c r="BL86" i="6" s="1"/>
  <c r="F93" i="6"/>
  <c r="G86" i="6" s="1"/>
  <c r="E93" i="6"/>
  <c r="BJ90" i="6"/>
  <c r="BK90" i="6" s="1"/>
  <c r="BL83" i="6" s="1"/>
  <c r="BM83" i="6" s="1"/>
  <c r="BN83" i="6" s="1"/>
  <c r="E90" i="6"/>
  <c r="F90" i="6" s="1"/>
  <c r="G83" i="6" s="1"/>
  <c r="H83" i="6" s="1"/>
  <c r="I83" i="6" s="1"/>
  <c r="N168" i="6" s="1"/>
  <c r="BK86" i="6"/>
  <c r="BJ86" i="6"/>
  <c r="E86" i="6"/>
  <c r="F86" i="6" s="1"/>
  <c r="BK83" i="6"/>
  <c r="BJ83" i="6"/>
  <c r="E83" i="6"/>
  <c r="F83" i="6" s="1"/>
  <c r="BT77" i="6"/>
  <c r="BU77" i="6" s="1"/>
  <c r="BV70" i="6" s="1"/>
  <c r="BK77" i="6"/>
  <c r="BL70" i="6" s="1"/>
  <c r="BJ77" i="6"/>
  <c r="O77" i="6"/>
  <c r="P77" i="6" s="1"/>
  <c r="E77" i="6"/>
  <c r="F77" i="6" s="1"/>
  <c r="G70" i="6" s="1"/>
  <c r="BT74" i="6"/>
  <c r="BU74" i="6" s="1"/>
  <c r="BK74" i="6"/>
  <c r="BJ74" i="6"/>
  <c r="O74" i="6"/>
  <c r="P74" i="6" s="1"/>
  <c r="Q67" i="6" s="1"/>
  <c r="E74" i="6"/>
  <c r="F74" i="6" s="1"/>
  <c r="G67" i="6" s="1"/>
  <c r="H67" i="6" s="1"/>
  <c r="I67" i="6" s="1"/>
  <c r="N167" i="6" s="1"/>
  <c r="BU70" i="6"/>
  <c r="BT70" i="6"/>
  <c r="BJ70" i="6"/>
  <c r="BK70" i="6" s="1"/>
  <c r="O70" i="6"/>
  <c r="P70" i="6" s="1"/>
  <c r="F70" i="6"/>
  <c r="E70" i="6"/>
  <c r="BT67" i="6"/>
  <c r="BU67" i="6" s="1"/>
  <c r="BJ67" i="6"/>
  <c r="BK67" i="6" s="1"/>
  <c r="P67" i="6"/>
  <c r="O67" i="6"/>
  <c r="E67" i="6"/>
  <c r="F67" i="6" s="1"/>
  <c r="E61" i="6"/>
  <c r="F61" i="6" s="1"/>
  <c r="F58" i="6"/>
  <c r="E58" i="6"/>
  <c r="E54" i="6"/>
  <c r="F54" i="6" s="1"/>
  <c r="G51" i="6"/>
  <c r="F51" i="6"/>
  <c r="E51" i="6"/>
  <c r="O45" i="6"/>
  <c r="P45" i="6" s="1"/>
  <c r="E45" i="6"/>
  <c r="F45" i="6" s="1"/>
  <c r="O42" i="6"/>
  <c r="P42" i="6" s="1"/>
  <c r="Q35" i="6" s="1"/>
  <c r="F42" i="6"/>
  <c r="E42" i="6"/>
  <c r="O38" i="6"/>
  <c r="P38" i="6" s="1"/>
  <c r="E38" i="6"/>
  <c r="F38" i="6" s="1"/>
  <c r="O35" i="6"/>
  <c r="P35" i="6" s="1"/>
  <c r="G35" i="6"/>
  <c r="F35" i="6"/>
  <c r="E35" i="6"/>
  <c r="E28" i="6"/>
  <c r="F28" i="6" s="1"/>
  <c r="G21" i="6" s="1"/>
  <c r="E25" i="6"/>
  <c r="F25" i="6" s="1"/>
  <c r="G18" i="6" s="1"/>
  <c r="H18" i="6" s="1"/>
  <c r="I18" i="6" s="1"/>
  <c r="F21" i="6"/>
  <c r="E21" i="6"/>
  <c r="E18" i="6"/>
  <c r="F18" i="6" s="1"/>
  <c r="O12" i="6"/>
  <c r="P12" i="6" s="1"/>
  <c r="Q5" i="6" s="1"/>
  <c r="F12" i="6"/>
  <c r="G5" i="6" s="1"/>
  <c r="E12" i="6"/>
  <c r="O9" i="6"/>
  <c r="P9" i="6" s="1"/>
  <c r="Q2" i="6" s="1"/>
  <c r="R2" i="6" s="1"/>
  <c r="S2" i="6" s="1"/>
  <c r="M163" i="6" s="1"/>
  <c r="E9" i="6"/>
  <c r="F9" i="6" s="1"/>
  <c r="G2" i="6" s="1"/>
  <c r="H2" i="6" s="1"/>
  <c r="I2" i="6" s="1"/>
  <c r="P5" i="6"/>
  <c r="O5" i="6"/>
  <c r="E5" i="6"/>
  <c r="F5" i="6" s="1"/>
  <c r="P2" i="6"/>
  <c r="O2" i="6"/>
  <c r="E2" i="6"/>
  <c r="F2" i="6" s="1"/>
  <c r="F158" i="3"/>
  <c r="E158" i="3"/>
  <c r="E155" i="3"/>
  <c r="F155" i="3" s="1"/>
  <c r="E151" i="3"/>
  <c r="F151" i="3" s="1"/>
  <c r="E148" i="3"/>
  <c r="F148" i="3" s="1"/>
  <c r="O142" i="3"/>
  <c r="P142" i="3" s="1"/>
  <c r="Q135" i="3" s="1"/>
  <c r="E142" i="3"/>
  <c r="F142" i="3" s="1"/>
  <c r="G135" i="3" s="1"/>
  <c r="P139" i="3"/>
  <c r="O139" i="3"/>
  <c r="E139" i="3"/>
  <c r="F139" i="3" s="1"/>
  <c r="O135" i="3"/>
  <c r="P135" i="3" s="1"/>
  <c r="F135" i="3"/>
  <c r="E135" i="3"/>
  <c r="O132" i="3"/>
  <c r="P132" i="3" s="1"/>
  <c r="E132" i="3"/>
  <c r="F132" i="3" s="1"/>
  <c r="E125" i="3"/>
  <c r="F125" i="3" s="1"/>
  <c r="G118" i="3" s="1"/>
  <c r="E122" i="3"/>
  <c r="F122" i="3" s="1"/>
  <c r="E118" i="3"/>
  <c r="F118" i="3" s="1"/>
  <c r="E115" i="3"/>
  <c r="F115" i="3" s="1"/>
  <c r="P109" i="3"/>
  <c r="Q102" i="3" s="1"/>
  <c r="O109" i="3"/>
  <c r="E109" i="3"/>
  <c r="F109" i="3" s="1"/>
  <c r="G102" i="3" s="1"/>
  <c r="O106" i="3"/>
  <c r="P106" i="3" s="1"/>
  <c r="Q99" i="3" s="1"/>
  <c r="E106" i="3"/>
  <c r="F106" i="3" s="1"/>
  <c r="G99" i="3" s="1"/>
  <c r="O102" i="3"/>
  <c r="P102" i="3" s="1"/>
  <c r="E102" i="3"/>
  <c r="F102" i="3" s="1"/>
  <c r="O99" i="3"/>
  <c r="P99" i="3" s="1"/>
  <c r="E99" i="3"/>
  <c r="F99" i="3" s="1"/>
  <c r="BK93" i="3"/>
  <c r="BL86" i="3" s="1"/>
  <c r="BJ93" i="3"/>
  <c r="E93" i="3"/>
  <c r="F93" i="3" s="1"/>
  <c r="G86" i="3" s="1"/>
  <c r="BJ90" i="3"/>
  <c r="BK90" i="3" s="1"/>
  <c r="BL83" i="3" s="1"/>
  <c r="BM83" i="3" s="1"/>
  <c r="BN83" i="3" s="1"/>
  <c r="E90" i="3"/>
  <c r="F90" i="3" s="1"/>
  <c r="BJ86" i="3"/>
  <c r="BK86" i="3" s="1"/>
  <c r="E86" i="3"/>
  <c r="F86" i="3" s="1"/>
  <c r="BJ83" i="3"/>
  <c r="BK83" i="3" s="1"/>
  <c r="E83" i="3"/>
  <c r="F83" i="3" s="1"/>
  <c r="BU77" i="3"/>
  <c r="BT77" i="3"/>
  <c r="BJ77" i="3"/>
  <c r="BK77" i="3" s="1"/>
  <c r="BL70" i="3" s="1"/>
  <c r="O77" i="3"/>
  <c r="P77" i="3" s="1"/>
  <c r="E77" i="3"/>
  <c r="F77" i="3" s="1"/>
  <c r="BU74" i="3"/>
  <c r="BT74" i="3"/>
  <c r="BJ74" i="3"/>
  <c r="BK74" i="3" s="1"/>
  <c r="BL67" i="3" s="1"/>
  <c r="O74" i="3"/>
  <c r="P74" i="3" s="1"/>
  <c r="E74" i="3"/>
  <c r="F74" i="3" s="1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E67" i="3"/>
  <c r="F67" i="3" s="1"/>
  <c r="F61" i="3"/>
  <c r="G54" i="3" s="1"/>
  <c r="E61" i="3"/>
  <c r="E58" i="3"/>
  <c r="F58" i="3" s="1"/>
  <c r="E54" i="3"/>
  <c r="F54" i="3" s="1"/>
  <c r="E51" i="3"/>
  <c r="F51" i="3" s="1"/>
  <c r="O45" i="3"/>
  <c r="P45" i="3" s="1"/>
  <c r="Q38" i="3" s="1"/>
  <c r="E45" i="3"/>
  <c r="F45" i="3" s="1"/>
  <c r="G38" i="3" s="1"/>
  <c r="P42" i="3"/>
  <c r="O42" i="3"/>
  <c r="E42" i="3"/>
  <c r="F42" i="3" s="1"/>
  <c r="O38" i="3"/>
  <c r="P38" i="3" s="1"/>
  <c r="F38" i="3"/>
  <c r="E38" i="3"/>
  <c r="O35" i="3"/>
  <c r="P35" i="3" s="1"/>
  <c r="E35" i="3"/>
  <c r="F35" i="3" s="1"/>
  <c r="E28" i="3"/>
  <c r="F28" i="3" s="1"/>
  <c r="G21" i="3" s="1"/>
  <c r="E25" i="3"/>
  <c r="F25" i="3" s="1"/>
  <c r="G18" i="3" s="1"/>
  <c r="H18" i="3" s="1"/>
  <c r="I18" i="3" s="1"/>
  <c r="E21" i="3"/>
  <c r="F21" i="3" s="1"/>
  <c r="E18" i="3"/>
  <c r="F18" i="3" s="1"/>
  <c r="P12" i="3"/>
  <c r="O12" i="3"/>
  <c r="E12" i="3"/>
  <c r="F12" i="3" s="1"/>
  <c r="G5" i="3" s="1"/>
  <c r="O9" i="3"/>
  <c r="P9" i="3" s="1"/>
  <c r="Q2" i="3" s="1"/>
  <c r="E9" i="3"/>
  <c r="F9" i="3" s="1"/>
  <c r="G2" i="3" s="1"/>
  <c r="O5" i="3"/>
  <c r="P5" i="3" s="1"/>
  <c r="Q5" i="3" s="1"/>
  <c r="E5" i="3"/>
  <c r="F5" i="3" s="1"/>
  <c r="O2" i="3"/>
  <c r="P2" i="3" s="1"/>
  <c r="E2" i="3"/>
  <c r="F2" i="3" s="1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D114" i="5"/>
  <c r="D113" i="5"/>
  <c r="D111" i="5"/>
  <c r="D110" i="5"/>
  <c r="D108" i="5"/>
  <c r="D107" i="5"/>
  <c r="D105" i="5"/>
  <c r="D104" i="5"/>
  <c r="D102" i="5"/>
  <c r="D101" i="5"/>
  <c r="D94" i="5"/>
  <c r="D93" i="5"/>
  <c r="D91" i="5"/>
  <c r="D90" i="5"/>
  <c r="D88" i="5"/>
  <c r="D87" i="5"/>
  <c r="D85" i="5"/>
  <c r="D84" i="5"/>
  <c r="D82" i="5"/>
  <c r="D81" i="5"/>
  <c r="D74" i="5"/>
  <c r="D73" i="5"/>
  <c r="D71" i="5"/>
  <c r="D70" i="5"/>
  <c r="D68" i="5"/>
  <c r="D67" i="5"/>
  <c r="D65" i="5"/>
  <c r="D64" i="5"/>
  <c r="D62" i="5"/>
  <c r="D61" i="5"/>
  <c r="D56" i="5"/>
  <c r="D55" i="5"/>
  <c r="D53" i="5"/>
  <c r="D52" i="5"/>
  <c r="D50" i="5"/>
  <c r="D49" i="5"/>
  <c r="D47" i="5"/>
  <c r="D46" i="5"/>
  <c r="D44" i="5"/>
  <c r="D43" i="5"/>
  <c r="D36" i="5"/>
  <c r="D35" i="5"/>
  <c r="D33" i="5"/>
  <c r="D32" i="5"/>
  <c r="D30" i="5"/>
  <c r="D29" i="5"/>
  <c r="D27" i="5"/>
  <c r="D26" i="5"/>
  <c r="D24" i="5"/>
  <c r="D23" i="5"/>
  <c r="D18" i="5"/>
  <c r="D17" i="5"/>
  <c r="D15" i="5"/>
  <c r="D14" i="5"/>
  <c r="D12" i="5"/>
  <c r="D11" i="5"/>
  <c r="D9" i="5"/>
  <c r="D8" i="5"/>
  <c r="D6" i="5"/>
  <c r="D5" i="5"/>
  <c r="H114" i="5"/>
  <c r="H113" i="5"/>
  <c r="H111" i="5"/>
  <c r="H110" i="5"/>
  <c r="H108" i="5"/>
  <c r="H107" i="5"/>
  <c r="H105" i="5"/>
  <c r="H104" i="5"/>
  <c r="H102" i="5"/>
  <c r="H101" i="5"/>
  <c r="H94" i="5"/>
  <c r="H91" i="5"/>
  <c r="H90" i="5"/>
  <c r="H88" i="5"/>
  <c r="H87" i="5"/>
  <c r="H85" i="5"/>
  <c r="H84" i="5"/>
  <c r="H82" i="5"/>
  <c r="H81" i="5"/>
  <c r="H74" i="5"/>
  <c r="H73" i="5"/>
  <c r="H71" i="5"/>
  <c r="H70" i="5"/>
  <c r="H68" i="5"/>
  <c r="H67" i="5"/>
  <c r="H65" i="5"/>
  <c r="H64" i="5"/>
  <c r="H62" i="5"/>
  <c r="H61" i="5"/>
  <c r="H56" i="5"/>
  <c r="H55" i="5"/>
  <c r="H53" i="5"/>
  <c r="H52" i="5"/>
  <c r="H50" i="5"/>
  <c r="H49" i="5"/>
  <c r="H47" i="5"/>
  <c r="H46" i="5"/>
  <c r="H44" i="5"/>
  <c r="H43" i="5"/>
  <c r="H36" i="5"/>
  <c r="H35" i="5"/>
  <c r="H33" i="5"/>
  <c r="H32" i="5"/>
  <c r="H30" i="5"/>
  <c r="H29" i="5"/>
  <c r="H27" i="5"/>
  <c r="H26" i="5"/>
  <c r="H24" i="5"/>
  <c r="H23" i="5"/>
  <c r="H18" i="5"/>
  <c r="H17" i="5"/>
  <c r="H15" i="5"/>
  <c r="H14" i="5"/>
  <c r="H12" i="5"/>
  <c r="H11" i="5"/>
  <c r="H9" i="5"/>
  <c r="H8" i="5"/>
  <c r="H6" i="5"/>
  <c r="H5" i="5"/>
  <c r="G115" i="8" l="1"/>
  <c r="Q38" i="8"/>
  <c r="Q102" i="8"/>
  <c r="Q134" i="8"/>
  <c r="Q67" i="8"/>
  <c r="R67" i="8" s="1"/>
  <c r="S67" i="8" s="1"/>
  <c r="M165" i="8" s="1"/>
  <c r="H99" i="8"/>
  <c r="I99" i="8" s="1"/>
  <c r="BL67" i="8"/>
  <c r="BM67" i="8" s="1"/>
  <c r="BN67" i="8" s="1"/>
  <c r="R99" i="8"/>
  <c r="S99" i="8" s="1"/>
  <c r="M166" i="8" s="1"/>
  <c r="G118" i="8"/>
  <c r="G21" i="8"/>
  <c r="G5" i="8"/>
  <c r="H2" i="8" s="1"/>
  <c r="I2" i="8" s="1"/>
  <c r="N163" i="8" s="1"/>
  <c r="R35" i="8"/>
  <c r="S35" i="8" s="1"/>
  <c r="M164" i="8" s="1"/>
  <c r="BV67" i="8"/>
  <c r="BW67" i="8" s="1"/>
  <c r="BX67" i="8" s="1"/>
  <c r="BL86" i="8"/>
  <c r="G102" i="8"/>
  <c r="Q131" i="8"/>
  <c r="BM83" i="8"/>
  <c r="BN83" i="8" s="1"/>
  <c r="G18" i="8"/>
  <c r="H18" i="8" s="1"/>
  <c r="I18" i="8" s="1"/>
  <c r="N164" i="8" s="1"/>
  <c r="R2" i="8"/>
  <c r="S2" i="8" s="1"/>
  <c r="M163" i="8" s="1"/>
  <c r="G54" i="8"/>
  <c r="H51" i="8" s="1"/>
  <c r="I51" i="8" s="1"/>
  <c r="N166" i="8" s="1"/>
  <c r="G150" i="8"/>
  <c r="H147" i="8" s="1"/>
  <c r="I147" i="8" s="1"/>
  <c r="N172" i="8" s="1"/>
  <c r="Q135" i="6"/>
  <c r="H99" i="6"/>
  <c r="I99" i="6" s="1"/>
  <c r="N169" i="6" s="1"/>
  <c r="G38" i="6"/>
  <c r="H35" i="6" s="1"/>
  <c r="I35" i="6" s="1"/>
  <c r="N165" i="6" s="1"/>
  <c r="G54" i="6"/>
  <c r="H51" i="6" s="1"/>
  <c r="I51" i="6" s="1"/>
  <c r="N166" i="6" s="1"/>
  <c r="BV67" i="6"/>
  <c r="BW67" i="6" s="1"/>
  <c r="BX67" i="6" s="1"/>
  <c r="R99" i="6"/>
  <c r="S99" i="6" s="1"/>
  <c r="M166" i="6" s="1"/>
  <c r="G115" i="6"/>
  <c r="H115" i="6" s="1"/>
  <c r="I115" i="6" s="1"/>
  <c r="N170" i="6" s="1"/>
  <c r="Q38" i="6"/>
  <c r="R35" i="6" s="1"/>
  <c r="S35" i="6" s="1"/>
  <c r="Q132" i="6"/>
  <c r="R132" i="6" s="1"/>
  <c r="S132" i="6" s="1"/>
  <c r="M167" i="6" s="1"/>
  <c r="BL67" i="6"/>
  <c r="BM67" i="6" s="1"/>
  <c r="BN67" i="6" s="1"/>
  <c r="Q70" i="6"/>
  <c r="R67" i="6" s="1"/>
  <c r="S67" i="6" s="1"/>
  <c r="M165" i="6" s="1"/>
  <c r="G102" i="6"/>
  <c r="G135" i="6"/>
  <c r="H132" i="6" s="1"/>
  <c r="I132" i="6" s="1"/>
  <c r="N171" i="6" s="1"/>
  <c r="G151" i="6"/>
  <c r="H148" i="6" s="1"/>
  <c r="I148" i="6" s="1"/>
  <c r="N172" i="6" s="1"/>
  <c r="H99" i="3"/>
  <c r="I99" i="3" s="1"/>
  <c r="N169" i="3" s="1"/>
  <c r="Q132" i="3"/>
  <c r="R132" i="3" s="1"/>
  <c r="S132" i="3" s="1"/>
  <c r="M167" i="3" s="1"/>
  <c r="H2" i="3"/>
  <c r="I2" i="3" s="1"/>
  <c r="Q35" i="3"/>
  <c r="R35" i="3" s="1"/>
  <c r="S35" i="3" s="1"/>
  <c r="M164" i="3" s="1"/>
  <c r="G67" i="3"/>
  <c r="H67" i="3" s="1"/>
  <c r="I67" i="3" s="1"/>
  <c r="N167" i="3" s="1"/>
  <c r="R99" i="3"/>
  <c r="S99" i="3" s="1"/>
  <c r="M166" i="3" s="1"/>
  <c r="BV67" i="3"/>
  <c r="BW67" i="3" s="1"/>
  <c r="BX67" i="3" s="1"/>
  <c r="G148" i="3"/>
  <c r="G51" i="3"/>
  <c r="H51" i="3" s="1"/>
  <c r="I51" i="3" s="1"/>
  <c r="N166" i="3" s="1"/>
  <c r="G70" i="3"/>
  <c r="G132" i="3"/>
  <c r="H132" i="3" s="1"/>
  <c r="I132" i="3" s="1"/>
  <c r="N171" i="3" s="1"/>
  <c r="R2" i="3"/>
  <c r="S2" i="3" s="1"/>
  <c r="M163" i="3" s="1"/>
  <c r="Q67" i="3"/>
  <c r="R67" i="3" s="1"/>
  <c r="S67" i="3" s="1"/>
  <c r="M165" i="3" s="1"/>
  <c r="BV70" i="3"/>
  <c r="BM67" i="3"/>
  <c r="BN67" i="3" s="1"/>
  <c r="G35" i="3"/>
  <c r="H35" i="3" s="1"/>
  <c r="I35" i="3" s="1"/>
  <c r="N165" i="3" s="1"/>
  <c r="Q70" i="3"/>
  <c r="G83" i="3"/>
  <c r="H83" i="3" s="1"/>
  <c r="I83" i="3" s="1"/>
  <c r="N168" i="3" s="1"/>
  <c r="G115" i="3"/>
  <c r="H115" i="3" s="1"/>
  <c r="I115" i="3" s="1"/>
  <c r="N170" i="3" s="1"/>
  <c r="G151" i="3"/>
  <c r="N174" i="8" l="1"/>
  <c r="M179" i="8" s="1"/>
  <c r="N175" i="8"/>
  <c r="M180" i="8" s="1"/>
  <c r="R131" i="8"/>
  <c r="S131" i="8" s="1"/>
  <c r="M167" i="8" s="1"/>
  <c r="M174" i="8"/>
  <c r="L179" i="8" s="1"/>
  <c r="M175" i="8"/>
  <c r="L180" i="8" s="1"/>
  <c r="N176" i="8"/>
  <c r="O176" i="8" s="1"/>
  <c r="H115" i="8"/>
  <c r="I115" i="8" s="1"/>
  <c r="M180" i="6"/>
  <c r="L185" i="6" s="1"/>
  <c r="M179" i="6"/>
  <c r="L184" i="6" s="1"/>
  <c r="N181" i="6"/>
  <c r="O181" i="6" s="1"/>
  <c r="N179" i="6"/>
  <c r="M184" i="6" s="1"/>
  <c r="N180" i="6"/>
  <c r="M185" i="6" s="1"/>
  <c r="H148" i="3"/>
  <c r="I148" i="3" s="1"/>
  <c r="N172" i="3" s="1"/>
  <c r="N179" i="3" s="1"/>
  <c r="M184" i="3" s="1"/>
  <c r="M180" i="3"/>
  <c r="L185" i="3" s="1"/>
  <c r="M179" i="3"/>
  <c r="L184" i="3" s="1"/>
  <c r="N181" i="3"/>
  <c r="O181" i="3" s="1"/>
  <c r="N180" i="3" l="1"/>
  <c r="M185" i="3" s="1"/>
  <c r="P27" i="5" l="1"/>
  <c r="P10" i="5"/>
  <c r="P9" i="5"/>
  <c r="P8" i="5"/>
  <c r="P7" i="5"/>
  <c r="P6" i="5"/>
  <c r="P5" i="5"/>
  <c r="P56" i="5"/>
  <c r="P55" i="5"/>
  <c r="O56" i="5"/>
  <c r="O55" i="5"/>
  <c r="P66" i="5"/>
  <c r="P65" i="5"/>
  <c r="O66" i="5"/>
  <c r="O6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F18" i="4" s="1"/>
  <c r="E12" i="4"/>
  <c r="F12" i="4" s="1"/>
  <c r="E9" i="4"/>
  <c r="F9" i="4" s="1"/>
  <c r="E5" i="4"/>
  <c r="F5" i="4" s="1"/>
  <c r="E2" i="4"/>
  <c r="F2" i="4" s="1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O12" i="4"/>
  <c r="P12" i="4" s="1"/>
  <c r="O9" i="4"/>
  <c r="P9" i="4" s="1"/>
  <c r="O5" i="4"/>
  <c r="P5" i="4" s="1"/>
  <c r="O2" i="4"/>
  <c r="P2" i="4" s="1"/>
  <c r="P64" i="5"/>
  <c r="P63" i="5"/>
  <c r="P62" i="5"/>
  <c r="P61" i="5"/>
  <c r="P60" i="5"/>
  <c r="P59" i="5"/>
  <c r="P58" i="5"/>
  <c r="P57" i="5"/>
  <c r="P54" i="5"/>
  <c r="P53" i="5"/>
  <c r="P52" i="5"/>
  <c r="P51" i="5"/>
  <c r="P50" i="5"/>
  <c r="P49" i="5"/>
  <c r="P48" i="5"/>
  <c r="O64" i="5"/>
  <c r="O63" i="5"/>
  <c r="O62" i="5"/>
  <c r="O61" i="5"/>
  <c r="O60" i="5"/>
  <c r="O59" i="5"/>
  <c r="O58" i="5"/>
  <c r="O57" i="5"/>
  <c r="O54" i="5"/>
  <c r="O53" i="5"/>
  <c r="O52" i="5"/>
  <c r="O51" i="5"/>
  <c r="O50" i="5"/>
  <c r="O49" i="5"/>
  <c r="P45" i="5"/>
  <c r="P44" i="5"/>
  <c r="P43" i="5"/>
  <c r="P42" i="5"/>
  <c r="P41" i="5"/>
  <c r="P40" i="5"/>
  <c r="P39" i="5"/>
  <c r="P38" i="5"/>
  <c r="P37" i="5"/>
  <c r="P36" i="5"/>
  <c r="O45" i="5"/>
  <c r="O44" i="5"/>
  <c r="O43" i="5"/>
  <c r="O42" i="5"/>
  <c r="O41" i="5"/>
  <c r="O40" i="5"/>
  <c r="O39" i="5"/>
  <c r="O38" i="5"/>
  <c r="O37" i="5"/>
  <c r="O36" i="5"/>
  <c r="O33" i="5"/>
  <c r="O32" i="5"/>
  <c r="O31" i="5"/>
  <c r="O30" i="5"/>
  <c r="O29" i="5"/>
  <c r="O28" i="5"/>
  <c r="O27" i="5"/>
  <c r="O26" i="5"/>
  <c r="P33" i="5"/>
  <c r="P32" i="5"/>
  <c r="P31" i="5"/>
  <c r="P30" i="5"/>
  <c r="P29" i="5"/>
  <c r="P28" i="5"/>
  <c r="P26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G135" i="4" l="1"/>
  <c r="G148" i="4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H131" i="7" s="1"/>
  <c r="I131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G151" i="4"/>
  <c r="H148" i="4" s="1"/>
  <c r="I148" i="4" s="1"/>
  <c r="Q102" i="4"/>
  <c r="G115" i="4"/>
  <c r="Q99" i="4"/>
  <c r="G70" i="4"/>
  <c r="G86" i="4"/>
  <c r="G51" i="4"/>
  <c r="Q35" i="4"/>
  <c r="G54" i="4"/>
  <c r="G38" i="4"/>
  <c r="Q5" i="4"/>
  <c r="G2" i="4"/>
  <c r="G18" i="4"/>
  <c r="G67" i="4"/>
  <c r="G118" i="4"/>
  <c r="H132" i="4"/>
  <c r="I132" i="4" s="1"/>
  <c r="G102" i="4"/>
  <c r="BL70" i="4"/>
  <c r="G99" i="4"/>
  <c r="Q2" i="4"/>
  <c r="Q38" i="4"/>
  <c r="Q67" i="4"/>
  <c r="R67" i="4" s="1"/>
  <c r="S67" i="4" s="1"/>
  <c r="Q135" i="4"/>
  <c r="G5" i="4"/>
  <c r="BL67" i="4"/>
  <c r="BM67" i="4" s="1"/>
  <c r="BN67" i="4" s="1"/>
  <c r="G83" i="4"/>
  <c r="H83" i="4" s="1"/>
  <c r="I83" i="4" s="1"/>
  <c r="H2" i="4" l="1"/>
  <c r="I2" i="4" s="1"/>
  <c r="R131" i="7"/>
  <c r="S131" i="7" s="1"/>
  <c r="H115" i="4"/>
  <c r="I115" i="4" s="1"/>
  <c r="R99" i="4"/>
  <c r="S99" i="4" s="1"/>
  <c r="H51" i="4"/>
  <c r="I51" i="4" s="1"/>
  <c r="R35" i="4"/>
  <c r="S35" i="4" s="1"/>
  <c r="R2" i="4"/>
  <c r="S2" i="4" s="1"/>
  <c r="M179" i="4" s="1"/>
  <c r="L184" i="4" s="1"/>
  <c r="H18" i="4"/>
  <c r="I18" i="4" s="1"/>
  <c r="H67" i="4"/>
  <c r="I67" i="4" s="1"/>
  <c r="H35" i="4"/>
  <c r="I35" i="4" s="1"/>
  <c r="H147" i="7"/>
  <c r="I147" i="7" s="1"/>
  <c r="R35" i="7"/>
  <c r="S35" i="7" s="1"/>
  <c r="R67" i="7"/>
  <c r="S67" i="7" s="1"/>
  <c r="BM83" i="7"/>
  <c r="BN83" i="7" s="1"/>
  <c r="R99" i="7"/>
  <c r="S99" i="7" s="1"/>
  <c r="H67" i="7"/>
  <c r="I67" i="7" s="1"/>
  <c r="H51" i="7"/>
  <c r="I51" i="7" s="1"/>
  <c r="H35" i="7"/>
  <c r="I35" i="7" s="1"/>
  <c r="H99" i="7"/>
  <c r="I99" i="7" s="1"/>
  <c r="BM67" i="7"/>
  <c r="BN67" i="7" s="1"/>
  <c r="H83" i="7"/>
  <c r="I83" i="7" s="1"/>
  <c r="BW67" i="7"/>
  <c r="BX67" i="7" s="1"/>
  <c r="H115" i="7"/>
  <c r="I115" i="7" s="1"/>
  <c r="R2" i="7"/>
  <c r="S2" i="7" s="1"/>
  <c r="H2" i="7"/>
  <c r="I2" i="7" s="1"/>
  <c r="H18" i="7"/>
  <c r="I18" i="7" s="1"/>
  <c r="H99" i="4"/>
  <c r="I99" i="4" s="1"/>
  <c r="M180" i="4" l="1"/>
  <c r="L185" i="4" s="1"/>
  <c r="N181" i="4"/>
  <c r="O181" i="4" s="1"/>
  <c r="N179" i="4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O77" i="1"/>
  <c r="O74" i="1"/>
  <c r="O70" i="1"/>
  <c r="O67" i="1"/>
  <c r="E93" i="1"/>
  <c r="E90" i="1"/>
  <c r="E86" i="1"/>
  <c r="E83" i="1"/>
  <c r="E77" i="1"/>
  <c r="E74" i="1"/>
  <c r="E70" i="1"/>
  <c r="E67" i="1"/>
  <c r="F67" i="1" s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 s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21" i="1" l="1"/>
  <c r="G70" i="1"/>
  <c r="G132" i="1"/>
  <c r="G99" i="1"/>
  <c r="H99" i="1" s="1"/>
  <c r="I99" i="1" s="1"/>
  <c r="R99" i="1"/>
  <c r="S99" i="1" s="1"/>
  <c r="Q67" i="1"/>
  <c r="G67" i="1"/>
  <c r="H67" i="1" s="1"/>
  <c r="Q70" i="1"/>
  <c r="G115" i="1"/>
  <c r="G118" i="1"/>
  <c r="G18" i="1"/>
  <c r="H18" i="1" s="1"/>
  <c r="I18" i="1" s="1"/>
  <c r="Q135" i="1"/>
  <c r="G38" i="1"/>
  <c r="G54" i="1"/>
  <c r="G135" i="1"/>
  <c r="H132" i="1" s="1"/>
  <c r="I132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Q35" i="1"/>
  <c r="Q5" i="1"/>
  <c r="I67" i="1" l="1"/>
  <c r="R132" i="1"/>
  <c r="S132" i="1" s="1"/>
  <c r="R67" i="1"/>
  <c r="S67" i="1" s="1"/>
  <c r="H115" i="1"/>
  <c r="I115" i="1" s="1"/>
  <c r="H51" i="1"/>
  <c r="I51" i="1" s="1"/>
  <c r="BM67" i="1"/>
  <c r="BN67" i="1" s="1"/>
  <c r="H148" i="1"/>
  <c r="I148" i="1" s="1"/>
  <c r="BW67" i="1"/>
  <c r="BX67" i="1" s="1"/>
  <c r="R2" i="1"/>
  <c r="S2" i="1" s="1"/>
  <c r="H2" i="1"/>
  <c r="H83" i="1"/>
  <c r="I83" i="1" s="1"/>
  <c r="R35" i="1"/>
  <c r="S35" i="1" s="1"/>
  <c r="BM83" i="1"/>
  <c r="BN83" i="1" s="1"/>
  <c r="M180" i="1" l="1"/>
  <c r="L185" i="1" s="1"/>
  <c r="I2" i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<sst xmlns="http://schemas.openxmlformats.org/spreadsheetml/2006/main" count="4621" uniqueCount="94">
  <si>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</si>
  <si>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</si>
  <si>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</si>
  <si>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</si>
  <si>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</si>
  <si>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</si>
  <si>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</si>
  <si>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</si>
  <si>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</si>
  <si>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</si>
  <si>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</si>
  <si>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</si>
  <si>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</si>
  <si>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</si>
  <si>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</si>
  <si>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</si>
  <si>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</si>
  <si>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</si>
  <si>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</si>
  <si>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</si>
  <si>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</si>
  <si>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</si>
  <si>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</si>
  <si>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</si>
  <si>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</si>
  <si>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</si>
  <si>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</si>
  <si>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</si>
  <si>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</si>
  <si>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</si>
  <si>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</si>
  <si>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</si>
  <si>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</si>
  <si>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</si>
  <si>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</si>
  <si>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</si>
  <si>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</si>
  <si>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</si>
  <si>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</si>
  <si>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</si>
  <si>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</si>
  <si>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</si>
  <si>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</si>
  <si>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</si>
  <si>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</si>
  <si>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</si>
  <si>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</si>
  <si>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</si>
  <si>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</si>
  <si>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</si>
  <si>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</si>
  <si>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>1 Sp</t>
  </si>
  <si>
    <t>2 Sp</t>
  </si>
  <si>
    <t>3 Sp</t>
  </si>
  <si>
    <t>4 Sp</t>
  </si>
  <si>
    <t>5 Sp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</si>
  <si>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</si>
  <si>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</si>
  <si>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</si>
  <si>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</si>
  <si>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</si>
  <si>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</si>
  <si>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</si>
  <si>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</si>
  <si>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</si>
  <si>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</si>
  <si>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</si>
  <si>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</si>
  <si>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</si>
  <si>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</si>
  <si>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</si>
  <si>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</si>
  <si>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</si>
  <si>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</si>
  <si>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</si>
  <si>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</si>
  <si>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</si>
  <si>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</si>
  <si>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</si>
  <si>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</si>
  <si>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</si>
  <si>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</si>
  <si>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</si>
  <si>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</si>
  <si>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</si>
  <si>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</si>
  <si>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</si>
  <si>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</si>
  <si>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</si>
  <si>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</si>
  <si>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</si>
  <si>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CT10</t>
  </si>
  <si>
    <t>/</t>
  </si>
  <si>
    <t>GAPDH per sod2 e PRDX3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</si>
</sst>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E99"/>
        <bgColor indexed="64"/>
      </patternFill>
    </fill>
  </fills>
  <borders count="23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164" fontId="0" fillId="12" borderId="17" xfId="0" applyNumberForma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0" fontId="0" fillId="16" borderId="13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64" fontId="0" fillId="16" borderId="17" xfId="0" applyNumberFormat="1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6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C5-T+1'!$L$185:$M$185</c:f>
                <c:numCache>
                  <c:formatCode>General</c:formatCode>
                  <c:ptCount val="2"/>
                  <c:pt idx="0">
                    <c:v>6.9483321668918283E-2</c:v>
                  </c:pt>
                  <c:pt idx="1">
                    <c:v>0.66625734352492372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C5-T+1'!$L$184:$M$184</c:f>
              <c:numCache>
                <c:formatCode>General</c:formatCode>
                <c:ptCount val="2"/>
                <c:pt idx="0">
                  <c:v>1.0061939138571168</c:v>
                </c:pt>
                <c:pt idx="1">
                  <c:v>0.49646894562949306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9-8F4C-9EB0-00AABB30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6.9483321668918283E-2</c:v>
                  </c:pt>
                  <c:pt idx="1">
                    <c:v>9.275196645308563E-2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1.0061939138571168</c:v>
                </c:pt>
                <c:pt idx="1">
                  <c:v>0.18285215946172917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5-4F42-ABD1-50B7829F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653392"/>
        <c:axId val="1687655104"/>
      </c:barChart>
      <c:catAx>
        <c:axId val="16876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5104"/>
        <c:crosses val="autoZero"/>
        <c:auto val="1"/>
        <c:lblAlgn val="ctr"/>
        <c:lblOffset val="100"/>
        <c:noMultiLvlLbl val="0"/>
      </c:catAx>
      <c:valAx>
        <c:axId val="16876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0.57167798290652583</c:v>
                  </c:pt>
                  <c:pt idx="1">
                    <c:v>1.0184209363893009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1.0625907306665876</c:v>
                </c:pt>
                <c:pt idx="1">
                  <c:v>1.3409916692551804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9-7447-ACD2-AD9564FB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C10-T+2'!$L$185:$M$185</c:f>
                <c:numCache>
                  <c:formatCode>General</c:formatCode>
                  <c:ptCount val="2"/>
                  <c:pt idx="0">
                    <c:v>0.57167798290652583</c:v>
                  </c:pt>
                  <c:pt idx="1">
                    <c:v>1.0184209363893009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'SPLEEN C10-T+2'!$L$184:$M$184</c:f>
              <c:numCache>
                <c:formatCode>General</c:formatCode>
                <c:ptCount val="2"/>
                <c:pt idx="0">
                  <c:v>1.0625907306665876</c:v>
                </c:pt>
                <c:pt idx="1">
                  <c:v>1.3409916692551804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9-E342-9626-0BBBFD15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0.54205000731777353</c:v>
                  </c:pt>
                  <c:pt idx="1">
                    <c:v>25.932571673196229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0.90949458774105207</c:v>
                </c:pt>
                <c:pt idx="1">
                  <c:v>33.722554254843203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0.54205000731777353</c:v>
                  </c:pt>
                  <c:pt idx="1">
                    <c:v>25.932571673196229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0.90949458774105207</c:v>
                </c:pt>
                <c:pt idx="1">
                  <c:v>33.722554254843203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8-4641-BF8E-7A418B54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GPX1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DEFINITIVA'!$D$2,'ANALISI DEFINITIVA'!$D$11,'ANALISI DEFINITIVA'!$D$20)</c:f>
                <c:numCache>
                  <c:formatCode>General</c:formatCode>
                  <c:ptCount val="3"/>
                  <c:pt idx="0">
                    <c:v>0.18072661869018303</c:v>
                  </c:pt>
                  <c:pt idx="1">
                    <c:v>0.12261722426306228</c:v>
                  </c:pt>
                  <c:pt idx="2">
                    <c:v>3.8711265958701987E-2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DEFINITIVA'!$B$2,'ANALISI DEFINITIVA'!$B$11,'ANALISI DEFINITIVA'!$B$20)</c:f>
              <c:numCache>
                <c:formatCode>General</c:formatCode>
                <c:ptCount val="3"/>
                <c:pt idx="0">
                  <c:v>1.038345626587222</c:v>
                </c:pt>
                <c:pt idx="1">
                  <c:v>0.88755473449924038</c:v>
                </c:pt>
                <c:pt idx="2">
                  <c:v>0.97648217366930612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914F-811F-4163CDD3F22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DEFINITIVA'!$E$2,'ANALISI DEFINITIVA'!$E$11,'ANALISI DEFINITIVA'!$E$20)</c:f>
                <c:numCache>
                  <c:formatCode>General</c:formatCode>
                  <c:ptCount val="3"/>
                  <c:pt idx="0">
                    <c:v>5.6283420798720521E-2</c:v>
                  </c:pt>
                  <c:pt idx="1">
                    <c:v>0.21389116066901173</c:v>
                  </c:pt>
                  <c:pt idx="2">
                    <c:v>2.4927795334866087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DEFINITIVA'!$C$2,'ANALISI DEFINITIVA'!$C$11,'ANALISI DEFINITIVA'!$C$20)</c:f>
              <c:numCache>
                <c:formatCode>General</c:formatCode>
                <c:ptCount val="3"/>
                <c:pt idx="0">
                  <c:v>0.16167573973403734</c:v>
                </c:pt>
                <c:pt idx="1">
                  <c:v>0.62203228478031092</c:v>
                </c:pt>
                <c:pt idx="2">
                  <c:v>5.2277141118581838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914F-811F-4163CDD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900288"/>
        <c:axId val="421313872"/>
      </c:barChart>
      <c:catAx>
        <c:axId val="1790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313872"/>
        <c:crosses val="autoZero"/>
        <c:auto val="1"/>
        <c:lblAlgn val="ctr"/>
        <c:lblOffset val="100"/>
        <c:noMultiLvlLbl val="0"/>
      </c:catAx>
      <c:valAx>
        <c:axId val="4213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9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DEFINITIVA'!$D$4,'ANALISI DEFINITIVA'!$D$13,'ANALISI DEFINITIVA'!$D$22)</c:f>
                <c:numCache>
                  <c:formatCode>General</c:formatCode>
                  <c:ptCount val="3"/>
                  <c:pt idx="0">
                    <c:v>0.18375576035251243</c:v>
                  </c:pt>
                  <c:pt idx="1">
                    <c:v>0.21187235688689759</c:v>
                  </c:pt>
                  <c:pt idx="2">
                    <c:v>6.3439672991310578E-2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DEFINITIVA'!$B$4,'ANALISI DEFINITIVA'!$B$13,'ANALISI DEFINITIVA'!$B$22)</c:f>
              <c:numCache>
                <c:formatCode>General</c:formatCode>
                <c:ptCount val="3"/>
                <c:pt idx="0">
                  <c:v>1.013532161715309</c:v>
                </c:pt>
                <c:pt idx="1">
                  <c:v>1.0787370241870211</c:v>
                </c:pt>
                <c:pt idx="2">
                  <c:v>0.94897688603993446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A-9F4D-AE09-9ED7D67D06C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DEFINITIVA'!$E$4,'ANALISI DEFINITIVA'!$E$13,'ANALISI DEFINITIVA'!$E$22)</c:f>
                <c:numCache>
                  <c:formatCode>General</c:formatCode>
                  <c:ptCount val="3"/>
                  <c:pt idx="0">
                    <c:v>0.25584705682438069</c:v>
                  </c:pt>
                  <c:pt idx="1">
                    <c:v>0.27529667373829475</c:v>
                  </c:pt>
                  <c:pt idx="2">
                    <c:v>0.29472570472361476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DEFINITIVA'!$C$4,'ANALISI DEFINITIVA'!$C$13,'ANALISI DEFINITIVA'!$C$22)</c:f>
              <c:numCache>
                <c:formatCode>General</c:formatCode>
                <c:ptCount val="3"/>
                <c:pt idx="0">
                  <c:v>0.54584869579216933</c:v>
                </c:pt>
                <c:pt idx="1">
                  <c:v>0.69823531945250183</c:v>
                </c:pt>
                <c:pt idx="2">
                  <c:v>0.61156212013160538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A-9F4D-AE09-9ED7D67D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438512"/>
        <c:axId val="1337316864"/>
      </c:barChart>
      <c:catAx>
        <c:axId val="162043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7316864"/>
        <c:crosses val="autoZero"/>
        <c:auto val="1"/>
        <c:lblAlgn val="ctr"/>
        <c:lblOffset val="100"/>
        <c:noMultiLvlLbl val="0"/>
      </c:catAx>
      <c:valAx>
        <c:axId val="133731686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043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PRDX3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DEFINITIVA'!$D$5,'ANALISI DEFINITIVA'!$D$14,'ANALISI DEFINITIVA'!$D$23)</c:f>
                <c:numCache>
                  <c:formatCode>General</c:formatCode>
                  <c:ptCount val="3"/>
                  <c:pt idx="0">
                    <c:v>6.9483321668918283E-2</c:v>
                  </c:pt>
                  <c:pt idx="1">
                    <c:v>0.47235878020496314</c:v>
                  </c:pt>
                  <c:pt idx="2">
                    <c:v>0.25780531093703712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DEFINITIVA'!$B$5,'ANALISI DEFINITIVA'!$B$14,'ANALISI DEFINITIVA'!$B$23)</c:f>
              <c:numCache>
                <c:formatCode>General</c:formatCode>
                <c:ptCount val="3"/>
                <c:pt idx="0">
                  <c:v>1.0061939138571168</c:v>
                </c:pt>
                <c:pt idx="1">
                  <c:v>1.2411816616863534</c:v>
                </c:pt>
                <c:pt idx="2">
                  <c:v>1.2157849559936027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8-D846-94EB-F1D05B18CAF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DEFINITIVA'!$E$5,'ANALISI DEFINITIVA'!$E$14,'ANALISI DEFINITIVA'!$E$23)</c:f>
                <c:numCache>
                  <c:formatCode>General</c:formatCode>
                  <c:ptCount val="3"/>
                  <c:pt idx="0">
                    <c:v>9.275196645308563E-2</c:v>
                  </c:pt>
                  <c:pt idx="1">
                    <c:v>0.39145974060762739</c:v>
                  </c:pt>
                  <c:pt idx="2">
                    <c:v>24.68300676104047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DEFINITIVA'!$C$5,'ANALISI DEFINITIVA'!$C$14,'ANALISI DEFINITIVA'!$C$23)</c:f>
              <c:numCache>
                <c:formatCode>General</c:formatCode>
                <c:ptCount val="3"/>
                <c:pt idx="0">
                  <c:v>0.18285215946172917</c:v>
                </c:pt>
                <c:pt idx="1">
                  <c:v>0.8865220325822839</c:v>
                </c:pt>
                <c:pt idx="2">
                  <c:v>40.406989478647809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8-D846-94EB-F1D05B18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031456"/>
        <c:axId val="1134280080"/>
      </c:barChart>
      <c:catAx>
        <c:axId val="9200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280080"/>
        <c:crosses val="autoZero"/>
        <c:auto val="1"/>
        <c:lblAlgn val="ctr"/>
        <c:lblOffset val="100"/>
        <c:noMultiLvlLbl val="0"/>
      </c:catAx>
      <c:valAx>
        <c:axId val="113428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200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187</xdr:row>
      <xdr:rowOff>19050</xdr:rowOff>
    </xdr:from>
    <xdr:to>
      <xdr:col>15</xdr:col>
      <xdr:colOff>463550</xdr:colOff>
      <xdr:row>200</xdr:row>
      <xdr:rowOff>120650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647ABF-5658-187C-E432-11133696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186</xdr:row>
      <xdr:rowOff>165100</xdr:rowOff>
    </xdr:from>
    <xdr:to>
      <xdr:col>15</xdr:col>
      <xdr:colOff>50800</xdr:colOff>
      <xdr:row>200</xdr:row>
      <xdr:rowOff>63500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E5C801-34BF-394C-92FD-B77CD742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10CAE6-5C7F-E9F2-83B6-C1E43A044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9F38C-B1D3-3046-9004-3B4EAC6F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242087</xdr:colOff>
      <xdr:row>181</xdr:row>
      <xdr:rowOff>2525</xdr:rowOff>
    </xdr:from>
    <xdr:to>
      <xdr:col>15</xdr:col>
      <xdr:colOff>18567</xdr:colOff>
      <xdr:row>194</xdr:row>
      <xdr:rowOff>106518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D6D3681-ADE2-5B45-AEE3-C918C6044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50800</xdr:rowOff>
    </xdr:from>
    <xdr:to>
      <xdr:col>13</xdr:col>
      <xdr:colOff>127000</xdr:colOff>
      <xdr:row>20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7B093A2-F489-AEC9-38D6-D901348B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222250</xdr:colOff>
      <xdr:row>1</xdr:row>
      <xdr:rowOff>57150</xdr:rowOff>
    </xdr:from>
    <xdr:to>
      <xdr:col>20</xdr:col>
      <xdr:colOff>406400</xdr:colOff>
      <xdr:row>20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1EEEA07-283C-50D0-6E19-2DD0E1D6D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21</xdr:row>
      <xdr:rowOff>6350</xdr:rowOff>
    </xdr:from>
    <xdr:to>
      <xdr:col>13</xdr:col>
      <xdr:colOff>76200</xdr:colOff>
      <xdr:row>40</xdr:row>
      <xdr:rowOff>139700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5A2417-1BDE-6B6B-8C89-FA19D51E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topLeftCell="B21" workbookViewId="0">
      <selection activeCell="N38" activeCellId="1" sqref="N28:P29 N38:P39"/>
    </sheetView>
  </sheetViews>
  <sheetFormatPr baseColWidth="10" defaultRowHeight="16" x14ac:dyDescent="0.2"/>
  <sheetData>
    <row r="1" spans="1:16" x14ac:dyDescent="0.2">
      <c r="A1" s="55" t="s">
        <v>59</v>
      </c>
      <c r="B1" s="55"/>
      <c r="C1" s="55"/>
      <c r="D1" s="55"/>
      <c r="E1" s="55"/>
      <c r="F1" s="55"/>
      <c r="G1" s="55"/>
      <c r="H1" s="55"/>
    </row>
    <row r="2" spans="1:16" x14ac:dyDescent="0.2">
      <c r="A2" s="27"/>
      <c r="B2" s="28" t="s">
        <v>89</v>
      </c>
      <c r="C2" s="27"/>
      <c r="D2" s="27"/>
      <c r="E2" s="34"/>
      <c r="F2" s="35" t="s">
        <v>22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47</v>
      </c>
      <c r="B4" s="31" t="s">
        <v>48</v>
      </c>
      <c r="C4" s="31" t="s">
        <v>49</v>
      </c>
      <c r="D4" s="32" t="s">
        <v>50</v>
      </c>
      <c r="E4" s="30" t="s">
        <v>47</v>
      </c>
      <c r="F4" s="31" t="s">
        <v>48</v>
      </c>
      <c r="G4" s="36" t="s">
        <v>49</v>
      </c>
      <c r="H4" s="37" t="s">
        <v>50</v>
      </c>
      <c r="O4" s="45" t="s">
        <v>22</v>
      </c>
      <c r="P4" s="45" t="s">
        <v>89</v>
      </c>
    </row>
    <row r="5" spans="1:16" ht="17" thickBot="1" x14ac:dyDescent="0.25">
      <c r="A5" s="47" t="s">
        <v>51</v>
      </c>
      <c r="B5" s="48" t="s">
        <v>89</v>
      </c>
      <c r="C5" s="24">
        <v>20.0063</v>
      </c>
      <c r="D5" s="29">
        <f>STDEV(C5:C7)</f>
        <v>0.15105791383881043</v>
      </c>
      <c r="E5" s="38" t="s">
        <v>51</v>
      </c>
      <c r="F5" s="39" t="s">
        <v>22</v>
      </c>
      <c r="G5" s="24">
        <v>26.426600000000001</v>
      </c>
      <c r="H5" s="29">
        <f>STDEV(G5:G7)</f>
        <v>0.13038083959437288</v>
      </c>
      <c r="N5" s="25" t="s">
        <v>31</v>
      </c>
      <c r="O5" s="25">
        <f>G24</f>
        <v>26.015599999999999</v>
      </c>
      <c r="P5" s="25">
        <f>C23</f>
        <v>20.619299999999999</v>
      </c>
    </row>
    <row r="6" spans="1:16" ht="17" thickBot="1" x14ac:dyDescent="0.25">
      <c r="A6" s="49" t="s">
        <v>51</v>
      </c>
      <c r="B6" s="50" t="s">
        <v>89</v>
      </c>
      <c r="C6" s="24">
        <v>19.986899999999999</v>
      </c>
      <c r="D6" s="51">
        <f>AVERAGE(C5:C7)</f>
        <v>20.083633333333335</v>
      </c>
      <c r="E6" s="40" t="s">
        <v>51</v>
      </c>
      <c r="F6" s="41" t="s">
        <v>22</v>
      </c>
      <c r="G6" s="24">
        <v>26.195799999999998</v>
      </c>
      <c r="H6" s="42">
        <f>AVERAGE(G5:G7)</f>
        <v>26.276166666666665</v>
      </c>
      <c r="N6" s="25" t="s">
        <v>31</v>
      </c>
      <c r="O6" s="25">
        <f>G25</f>
        <v>26.107399999999998</v>
      </c>
      <c r="P6" s="25">
        <f>C24</f>
        <v>20.553999999999998</v>
      </c>
    </row>
    <row r="7" spans="1:16" ht="17" thickBot="1" x14ac:dyDescent="0.25">
      <c r="A7" s="52" t="s">
        <v>51</v>
      </c>
      <c r="B7" s="53" t="s">
        <v>89</v>
      </c>
      <c r="C7" s="24">
        <v>20.2577</v>
      </c>
      <c r="D7" s="33"/>
      <c r="E7" s="43" t="s">
        <v>51</v>
      </c>
      <c r="F7" s="44" t="s">
        <v>22</v>
      </c>
      <c r="G7" s="24">
        <v>26.206099999999999</v>
      </c>
      <c r="H7" s="33"/>
      <c r="N7" t="s">
        <v>64</v>
      </c>
      <c r="O7">
        <f>G26</f>
        <v>24.648399999999999</v>
      </c>
      <c r="P7">
        <f>C26</f>
        <v>20.309899999999999</v>
      </c>
    </row>
    <row r="8" spans="1:16" ht="17" thickBot="1" x14ac:dyDescent="0.25">
      <c r="A8" s="47" t="s">
        <v>52</v>
      </c>
      <c r="B8" s="48" t="s">
        <v>89</v>
      </c>
      <c r="C8" s="24">
        <v>20.3901</v>
      </c>
      <c r="D8" s="29">
        <f>STDEV(C8:C10)</f>
        <v>7.2837444582669511E-2</v>
      </c>
      <c r="E8" s="38" t="s">
        <v>52</v>
      </c>
      <c r="F8" s="39" t="s">
        <v>22</v>
      </c>
      <c r="G8" s="24">
        <v>22.758900000000001</v>
      </c>
      <c r="H8" s="29">
        <f>STDEV(G8:G10)</f>
        <v>8.8874462023689135E-2</v>
      </c>
      <c r="N8" t="s">
        <v>64</v>
      </c>
      <c r="O8">
        <f>G27</f>
        <v>24.654699999999998</v>
      </c>
      <c r="P8">
        <f>C28</f>
        <v>20.293199999999999</v>
      </c>
    </row>
    <row r="9" spans="1:16" ht="17" thickBot="1" x14ac:dyDescent="0.25">
      <c r="A9" s="49" t="s">
        <v>52</v>
      </c>
      <c r="B9" s="50" t="s">
        <v>89</v>
      </c>
      <c r="C9" s="24">
        <v>20.247699999999998</v>
      </c>
      <c r="D9" s="51">
        <f>AVERAGE(C8:C10)</f>
        <v>20.310033333333333</v>
      </c>
      <c r="E9" s="40" t="s">
        <v>52</v>
      </c>
      <c r="F9" s="41" t="s">
        <v>22</v>
      </c>
      <c r="G9" s="24">
        <v>22.581299999999999</v>
      </c>
      <c r="H9" s="42">
        <f>AVERAGE(G8:G10)</f>
        <v>22.6722</v>
      </c>
      <c r="N9" t="s">
        <v>65</v>
      </c>
      <c r="O9">
        <f>G29</f>
        <v>25.423100000000002</v>
      </c>
      <c r="P9">
        <f>C29</f>
        <v>19.233599999999999</v>
      </c>
    </row>
    <row r="10" spans="1:16" ht="17" thickBot="1" x14ac:dyDescent="0.25">
      <c r="A10" s="52" t="s">
        <v>52</v>
      </c>
      <c r="B10" s="54" t="s">
        <v>89</v>
      </c>
      <c r="C10" s="24">
        <v>20.292300000000001</v>
      </c>
      <c r="D10" s="33"/>
      <c r="E10" s="43" t="s">
        <v>52</v>
      </c>
      <c r="F10" s="44" t="s">
        <v>22</v>
      </c>
      <c r="G10" s="24">
        <v>22.676400000000001</v>
      </c>
      <c r="H10" s="33"/>
      <c r="N10" t="s">
        <v>65</v>
      </c>
      <c r="O10">
        <f>G30</f>
        <v>25.389399999999998</v>
      </c>
      <c r="P10">
        <f>C31</f>
        <v>19.252099999999999</v>
      </c>
    </row>
    <row r="11" spans="1:16" ht="17" thickBot="1" x14ac:dyDescent="0.25">
      <c r="A11" s="47" t="s">
        <v>53</v>
      </c>
      <c r="B11" s="48" t="s">
        <v>89</v>
      </c>
      <c r="C11" s="24">
        <v>20.232500000000002</v>
      </c>
      <c r="D11" s="29">
        <f>STDEV(C11:C13)</f>
        <v>6.4134585053621115E-2</v>
      </c>
      <c r="E11" s="38" t="s">
        <v>53</v>
      </c>
      <c r="F11" s="39" t="s">
        <v>22</v>
      </c>
      <c r="G11" s="24">
        <v>22.0655</v>
      </c>
      <c r="H11" s="29">
        <f>STDEV(G11:G13)</f>
        <v>0.14755589901231789</v>
      </c>
      <c r="N11" s="26" t="s">
        <v>56</v>
      </c>
      <c r="O11" s="26">
        <f>G32</f>
        <v>25.325199999999999</v>
      </c>
      <c r="P11" s="26">
        <f>C32</f>
        <v>19.563199999999998</v>
      </c>
    </row>
    <row r="12" spans="1:16" ht="17" thickBot="1" x14ac:dyDescent="0.25">
      <c r="A12" s="49" t="s">
        <v>53</v>
      </c>
      <c r="B12" s="50" t="s">
        <v>89</v>
      </c>
      <c r="C12" s="24">
        <v>20.1418</v>
      </c>
      <c r="D12" s="51">
        <f>AVERAGE(C11:C13)</f>
        <v>20.187150000000003</v>
      </c>
      <c r="E12" s="40" t="s">
        <v>53</v>
      </c>
      <c r="F12" s="41" t="s">
        <v>22</v>
      </c>
      <c r="G12" s="24">
        <v>21.989699999999999</v>
      </c>
      <c r="H12" s="42">
        <f>AVERAGE(G11:G13)</f>
        <v>22.109933333333334</v>
      </c>
      <c r="N12" s="26" t="s">
        <v>57</v>
      </c>
      <c r="O12" s="26">
        <f>G34</f>
        <v>25.331</v>
      </c>
      <c r="P12" s="26">
        <f>C34</f>
        <v>19.562999999999999</v>
      </c>
    </row>
    <row r="13" spans="1:16" ht="17" thickBot="1" x14ac:dyDescent="0.25">
      <c r="A13" s="52" t="s">
        <v>53</v>
      </c>
      <c r="B13" s="53" t="s">
        <v>89</v>
      </c>
      <c r="C13" s="24" t="s">
        <v>92</v>
      </c>
      <c r="D13" s="33"/>
      <c r="E13" s="43" t="s">
        <v>53</v>
      </c>
      <c r="F13" s="44" t="s">
        <v>22</v>
      </c>
      <c r="G13" s="24">
        <v>22.2746</v>
      </c>
      <c r="H13" s="33"/>
      <c r="N13" s="9" t="s">
        <v>58</v>
      </c>
      <c r="O13" s="9">
        <f>G35</f>
        <v>24.687000000000001</v>
      </c>
      <c r="P13" s="9">
        <f>C35</f>
        <v>20.233899999999998</v>
      </c>
    </row>
    <row r="14" spans="1:16" ht="17" thickBot="1" x14ac:dyDescent="0.25">
      <c r="A14" s="47" t="s">
        <v>54</v>
      </c>
      <c r="B14" s="48" t="s">
        <v>89</v>
      </c>
      <c r="C14" s="24">
        <v>20.735499999999998</v>
      </c>
      <c r="D14" s="29">
        <f>STDEV(C14:C16)</f>
        <v>0.23820214804517159</v>
      </c>
      <c r="E14" s="38" t="s">
        <v>54</v>
      </c>
      <c r="F14" s="39" t="s">
        <v>22</v>
      </c>
      <c r="G14" s="24">
        <v>24.397500000000001</v>
      </c>
      <c r="H14" s="29">
        <f>STDEV(G14:G16)</f>
        <v>4.8488589723080872E-2</v>
      </c>
      <c r="N14" s="9" t="s">
        <v>58</v>
      </c>
      <c r="O14" s="9">
        <f>G36</f>
        <v>24.528199999999998</v>
      </c>
      <c r="P14" s="9">
        <f>C36</f>
        <v>20.177900000000001</v>
      </c>
    </row>
    <row r="15" spans="1:16" ht="17" thickBot="1" x14ac:dyDescent="0.25">
      <c r="A15" s="49" t="s">
        <v>54</v>
      </c>
      <c r="B15" s="50" t="s">
        <v>89</v>
      </c>
      <c r="C15" s="24">
        <v>21.0657</v>
      </c>
      <c r="D15" s="51">
        <f>AVERAGE(C14:C16)</f>
        <v>20.999733333333332</v>
      </c>
      <c r="E15" s="40" t="s">
        <v>54</v>
      </c>
      <c r="F15" s="41" t="s">
        <v>22</v>
      </c>
      <c r="G15" s="24">
        <v>24.438400000000001</v>
      </c>
      <c r="H15" s="42">
        <f>AVERAGE(G14:G16)</f>
        <v>24.443333333333332</v>
      </c>
      <c r="N15" s="25" t="s">
        <v>21</v>
      </c>
      <c r="O15" s="25">
        <f>G6</f>
        <v>26.195799999999998</v>
      </c>
      <c r="P15" s="25">
        <f>C5</f>
        <v>20.0063</v>
      </c>
    </row>
    <row r="16" spans="1:16" ht="17" thickBot="1" x14ac:dyDescent="0.25">
      <c r="A16" s="52" t="s">
        <v>54</v>
      </c>
      <c r="B16" s="53" t="s">
        <v>89</v>
      </c>
      <c r="C16" s="24">
        <v>21.198</v>
      </c>
      <c r="D16" s="33"/>
      <c r="E16" s="43" t="s">
        <v>54</v>
      </c>
      <c r="F16" s="44" t="s">
        <v>22</v>
      </c>
      <c r="G16" s="24">
        <v>24.4941</v>
      </c>
      <c r="H16" s="33"/>
      <c r="N16" s="25" t="s">
        <v>21</v>
      </c>
      <c r="O16" s="25">
        <f>G7</f>
        <v>26.206099999999999</v>
      </c>
      <c r="P16" s="25">
        <f>C6</f>
        <v>19.986899999999999</v>
      </c>
    </row>
    <row r="17" spans="1:16" ht="17" thickBot="1" x14ac:dyDescent="0.25">
      <c r="A17" s="47" t="s">
        <v>55</v>
      </c>
      <c r="B17" s="48" t="s">
        <v>89</v>
      </c>
      <c r="C17" s="24">
        <v>19.8748</v>
      </c>
      <c r="D17" s="29">
        <f>STDEV(C17:C19)</f>
        <v>0.1478379292784269</v>
      </c>
      <c r="E17" s="38" t="s">
        <v>55</v>
      </c>
      <c r="F17" s="39" t="s">
        <v>22</v>
      </c>
      <c r="G17" s="24">
        <v>22.6311</v>
      </c>
      <c r="H17" s="29">
        <f>STDEV(G17:G19)</f>
        <v>0.29456171396387204</v>
      </c>
      <c r="N17" t="s">
        <v>66</v>
      </c>
      <c r="O17">
        <f>G9</f>
        <v>22.581299999999999</v>
      </c>
      <c r="P17">
        <f>C8</f>
        <v>20.3901</v>
      </c>
    </row>
    <row r="18" spans="1:16" ht="17" thickBot="1" x14ac:dyDescent="0.25">
      <c r="A18" s="49" t="s">
        <v>55</v>
      </c>
      <c r="B18" s="50" t="s">
        <v>89</v>
      </c>
      <c r="C18" s="24">
        <v>20.1112</v>
      </c>
      <c r="D18" s="51">
        <f>AVERAGE(C17:C19)</f>
        <v>20.044266666666669</v>
      </c>
      <c r="E18" s="40" t="s">
        <v>55</v>
      </c>
      <c r="F18" s="41" t="s">
        <v>22</v>
      </c>
      <c r="G18" s="24">
        <v>22.299499999999998</v>
      </c>
      <c r="H18" s="42">
        <f>AVERAGE(G17:G19)</f>
        <v>22.605866666666667</v>
      </c>
      <c r="N18" t="s">
        <v>66</v>
      </c>
      <c r="O18">
        <f>G10</f>
        <v>22.676400000000001</v>
      </c>
      <c r="P18">
        <f>C9</f>
        <v>20.247699999999998</v>
      </c>
    </row>
    <row r="19" spans="1:16" ht="17" thickBot="1" x14ac:dyDescent="0.25">
      <c r="A19" s="52" t="s">
        <v>55</v>
      </c>
      <c r="B19" s="53" t="s">
        <v>89</v>
      </c>
      <c r="C19" s="24">
        <v>20.146799999999999</v>
      </c>
      <c r="D19" s="33"/>
      <c r="E19" s="43" t="s">
        <v>55</v>
      </c>
      <c r="F19" s="44" t="s">
        <v>22</v>
      </c>
      <c r="G19" s="24">
        <v>22.887</v>
      </c>
      <c r="H19" s="33"/>
      <c r="N19" t="s">
        <v>67</v>
      </c>
      <c r="O19">
        <f>G11</f>
        <v>22.0655</v>
      </c>
      <c r="P19">
        <f>C11</f>
        <v>20.232500000000002</v>
      </c>
    </row>
    <row r="20" spans="1:16" x14ac:dyDescent="0.2">
      <c r="N20" t="s">
        <v>67</v>
      </c>
      <c r="O20">
        <f>G12</f>
        <v>21.989699999999999</v>
      </c>
      <c r="P20">
        <f>C12</f>
        <v>20.1418</v>
      </c>
    </row>
    <row r="21" spans="1:16" ht="17" thickBot="1" x14ac:dyDescent="0.25">
      <c r="A21" s="55" t="s">
        <v>60</v>
      </c>
      <c r="B21" s="55"/>
      <c r="C21" s="55"/>
      <c r="D21" s="55"/>
      <c r="E21" s="55"/>
      <c r="F21" s="55"/>
      <c r="G21" s="55"/>
      <c r="H21" s="55"/>
      <c r="N21" s="26" t="s">
        <v>45</v>
      </c>
      <c r="O21" s="26">
        <f>G14</f>
        <v>24.397500000000001</v>
      </c>
      <c r="P21" s="26">
        <f>C15</f>
        <v>21.0657</v>
      </c>
    </row>
    <row r="22" spans="1:16" ht="17" thickBot="1" x14ac:dyDescent="0.25">
      <c r="A22" s="30" t="s">
        <v>47</v>
      </c>
      <c r="B22" s="31" t="s">
        <v>48</v>
      </c>
      <c r="C22" s="31" t="s">
        <v>49</v>
      </c>
      <c r="D22" s="32" t="s">
        <v>50</v>
      </c>
      <c r="E22" s="30" t="s">
        <v>47</v>
      </c>
      <c r="F22" s="31" t="s">
        <v>48</v>
      </c>
      <c r="G22" s="36" t="s">
        <v>49</v>
      </c>
      <c r="H22" s="37" t="s">
        <v>50</v>
      </c>
      <c r="N22" s="26" t="s">
        <v>45</v>
      </c>
      <c r="O22" s="26">
        <f>G15</f>
        <v>24.438400000000001</v>
      </c>
      <c r="P22" s="26">
        <f>C16</f>
        <v>21.198</v>
      </c>
    </row>
    <row r="23" spans="1:16" ht="17" thickBot="1" x14ac:dyDescent="0.25">
      <c r="A23" s="47" t="s">
        <v>51</v>
      </c>
      <c r="B23" s="48" t="s">
        <v>89</v>
      </c>
      <c r="C23" s="24">
        <v>20.619299999999999</v>
      </c>
      <c r="D23" s="29">
        <f>STDEV(C23:C25)</f>
        <v>4.1174304284752064E-2</v>
      </c>
      <c r="E23" s="38" t="s">
        <v>51</v>
      </c>
      <c r="F23" s="39" t="s">
        <v>22</v>
      </c>
      <c r="G23" s="24">
        <v>26.147600000000001</v>
      </c>
      <c r="H23" s="29">
        <f>STDEV(G23:G25)</f>
        <v>6.7660032515511476E-2</v>
      </c>
      <c r="N23" s="9" t="s">
        <v>46</v>
      </c>
      <c r="O23" s="9">
        <f>G18</f>
        <v>22.299499999999998</v>
      </c>
      <c r="P23" s="9">
        <f>C18</f>
        <v>20.1112</v>
      </c>
    </row>
    <row r="24" spans="1:16" ht="17" thickBot="1" x14ac:dyDescent="0.25">
      <c r="A24" s="49" t="s">
        <v>51</v>
      </c>
      <c r="B24" s="50" t="s">
        <v>89</v>
      </c>
      <c r="C24" s="24">
        <v>20.553999999999998</v>
      </c>
      <c r="D24" s="51">
        <f>AVERAGE(C23:C25)</f>
        <v>20.572166666666664</v>
      </c>
      <c r="E24" s="40" t="s">
        <v>51</v>
      </c>
      <c r="F24" s="41" t="s">
        <v>22</v>
      </c>
      <c r="G24" s="24">
        <v>26.015599999999999</v>
      </c>
      <c r="H24" s="42">
        <f>AVERAGE(G23:G25)</f>
        <v>26.090199999999999</v>
      </c>
      <c r="N24" s="9" t="s">
        <v>46</v>
      </c>
      <c r="O24" s="9">
        <f>G19</f>
        <v>22.887</v>
      </c>
      <c r="P24" s="9">
        <f>C19</f>
        <v>20.146799999999999</v>
      </c>
    </row>
    <row r="25" spans="1:16" ht="17" thickBot="1" x14ac:dyDescent="0.25">
      <c r="A25" s="52" t="s">
        <v>51</v>
      </c>
      <c r="B25" s="53" t="s">
        <v>89</v>
      </c>
      <c r="C25" s="24">
        <v>20.543199999999999</v>
      </c>
      <c r="D25" s="33"/>
      <c r="E25" s="43" t="s">
        <v>51</v>
      </c>
      <c r="F25" s="44" t="s">
        <v>22</v>
      </c>
      <c r="G25" s="24">
        <v>26.107399999999998</v>
      </c>
      <c r="H25" s="33"/>
      <c r="N25" s="45"/>
      <c r="O25" s="45" t="s">
        <v>22</v>
      </c>
      <c r="P25" s="45" t="s">
        <v>89</v>
      </c>
    </row>
    <row r="26" spans="1:16" ht="17" thickBot="1" x14ac:dyDescent="0.25">
      <c r="A26" s="47" t="s">
        <v>52</v>
      </c>
      <c r="B26" s="48" t="s">
        <v>89</v>
      </c>
      <c r="C26" s="24">
        <v>20.309899999999999</v>
      </c>
      <c r="D26" s="29">
        <f>STDEV(C26:C28)</f>
        <v>8.4595114122113704E-3</v>
      </c>
      <c r="E26" s="38" t="s">
        <v>52</v>
      </c>
      <c r="F26" s="39" t="s">
        <v>22</v>
      </c>
      <c r="G26" s="24">
        <v>24.648399999999999</v>
      </c>
      <c r="H26" s="29">
        <f>STDEV(G26:G28)</f>
        <v>2.3222044124783951E-2</v>
      </c>
      <c r="N26" s="25" t="s">
        <v>68</v>
      </c>
      <c r="O26" s="25">
        <f>G61</f>
        <v>26.2546</v>
      </c>
      <c r="P26" s="25">
        <f>C44</f>
        <v>25.543700000000001</v>
      </c>
    </row>
    <row r="27" spans="1:16" ht="17" thickBot="1" x14ac:dyDescent="0.25">
      <c r="A27" s="49" t="s">
        <v>52</v>
      </c>
      <c r="B27" s="50" t="s">
        <v>89</v>
      </c>
      <c r="C27" s="24">
        <v>20.299199999999999</v>
      </c>
      <c r="D27" s="51">
        <f>AVERAGE(C26:C28)</f>
        <v>20.300766666666664</v>
      </c>
      <c r="E27" s="40" t="s">
        <v>52</v>
      </c>
      <c r="F27" s="41" t="s">
        <v>22</v>
      </c>
      <c r="G27" s="24">
        <v>24.654699999999998</v>
      </c>
      <c r="H27" s="42">
        <f>AVERAGE(G26:G28)</f>
        <v>24.664833333333334</v>
      </c>
      <c r="N27" s="25" t="s">
        <v>68</v>
      </c>
      <c r="O27" s="25">
        <f>G62</f>
        <v>26.210599999999999</v>
      </c>
      <c r="P27" s="25">
        <f>C43</f>
        <v>25.357500000000002</v>
      </c>
    </row>
    <row r="28" spans="1:16" ht="17" thickBot="1" x14ac:dyDescent="0.25">
      <c r="A28" s="52" t="s">
        <v>52</v>
      </c>
      <c r="B28" s="54" t="s">
        <v>89</v>
      </c>
      <c r="C28" s="24">
        <v>20.293199999999999</v>
      </c>
      <c r="D28" s="33"/>
      <c r="E28" s="43" t="s">
        <v>52</v>
      </c>
      <c r="F28" s="44" t="s">
        <v>22</v>
      </c>
      <c r="G28" s="24">
        <v>24.691400000000002</v>
      </c>
      <c r="H28" s="33"/>
      <c r="N28" t="s">
        <v>69</v>
      </c>
      <c r="O28">
        <f>G65</f>
        <v>26.239699999999999</v>
      </c>
      <c r="P28">
        <f>C47</f>
        <v>21.0535</v>
      </c>
    </row>
    <row r="29" spans="1:16" ht="17" thickBot="1" x14ac:dyDescent="0.25">
      <c r="A29" s="47" t="s">
        <v>53</v>
      </c>
      <c r="B29" s="48" t="s">
        <v>89</v>
      </c>
      <c r="C29" s="24">
        <v>19.233599999999999</v>
      </c>
      <c r="D29" s="29">
        <f>STDEV(C29:C31)</f>
        <v>3.4156453758159386E-2</v>
      </c>
      <c r="E29" s="38" t="s">
        <v>53</v>
      </c>
      <c r="F29" s="39" t="s">
        <v>22</v>
      </c>
      <c r="G29" s="24">
        <v>25.423100000000002</v>
      </c>
      <c r="H29" s="29">
        <f>STDEV(G29:G31)</f>
        <v>5.5422227791142427E-2</v>
      </c>
      <c r="N29" t="s">
        <v>69</v>
      </c>
      <c r="O29">
        <f>G66</f>
        <v>26.166899999999998</v>
      </c>
      <c r="P29">
        <f>C49</f>
        <v>22.502600000000001</v>
      </c>
    </row>
    <row r="30" spans="1:16" ht="17" thickBot="1" x14ac:dyDescent="0.25">
      <c r="A30" s="49" t="s">
        <v>53</v>
      </c>
      <c r="B30" s="50" t="s">
        <v>89</v>
      </c>
      <c r="C30" s="24">
        <v>19.1859</v>
      </c>
      <c r="D30" s="51">
        <f>AVERAGE(C29:C31)</f>
        <v>19.223866666666666</v>
      </c>
      <c r="E30" s="40" t="s">
        <v>53</v>
      </c>
      <c r="F30" s="41" t="s">
        <v>22</v>
      </c>
      <c r="G30" s="24">
        <v>25.389399999999998</v>
      </c>
      <c r="H30" s="42">
        <f>AVERAGE(G29:G31)</f>
        <v>25.375766666666667</v>
      </c>
      <c r="N30" t="s">
        <v>70</v>
      </c>
      <c r="O30">
        <f>G68</f>
        <v>25.924299999999999</v>
      </c>
      <c r="P30">
        <f>C50</f>
        <v>22.6175</v>
      </c>
    </row>
    <row r="31" spans="1:16" ht="17" thickBot="1" x14ac:dyDescent="0.25">
      <c r="A31" s="52" t="s">
        <v>53</v>
      </c>
      <c r="B31" s="53" t="s">
        <v>89</v>
      </c>
      <c r="C31" s="24">
        <v>19.252099999999999</v>
      </c>
      <c r="D31" s="33"/>
      <c r="E31" s="43" t="s">
        <v>53</v>
      </c>
      <c r="F31" s="44" t="s">
        <v>22</v>
      </c>
      <c r="G31" s="24">
        <v>25.314800000000002</v>
      </c>
      <c r="H31" s="33"/>
      <c r="N31" t="s">
        <v>65</v>
      </c>
      <c r="O31">
        <f>G69</f>
        <v>26.002300000000002</v>
      </c>
      <c r="P31">
        <f>C52</f>
        <v>21.7377</v>
      </c>
    </row>
    <row r="32" spans="1:16" ht="17" thickBot="1" x14ac:dyDescent="0.25">
      <c r="A32" s="47" t="s">
        <v>54</v>
      </c>
      <c r="B32" s="48" t="s">
        <v>89</v>
      </c>
      <c r="C32" s="24">
        <v>19.563199999999998</v>
      </c>
      <c r="D32" s="29">
        <f>STDEV(C32:C34)</f>
        <v>4.5437576226438431E-2</v>
      </c>
      <c r="E32" s="38" t="s">
        <v>54</v>
      </c>
      <c r="F32" s="39" t="s">
        <v>22</v>
      </c>
      <c r="G32" s="24">
        <v>25.325199999999999</v>
      </c>
      <c r="H32" s="29">
        <f>STDEV(G32:G34)</f>
        <v>7.897704307793145E-2</v>
      </c>
      <c r="N32" s="26" t="s">
        <v>71</v>
      </c>
      <c r="O32" s="26">
        <f>G70</f>
        <v>26.279900000000001</v>
      </c>
      <c r="P32" s="26">
        <f>C53</f>
        <v>21.643599999999999</v>
      </c>
    </row>
    <row r="33" spans="1:16" ht="17" thickBot="1" x14ac:dyDescent="0.25">
      <c r="A33" s="49" t="s">
        <v>54</v>
      </c>
      <c r="B33" s="50" t="s">
        <v>89</v>
      </c>
      <c r="C33" s="24">
        <v>19.6418</v>
      </c>
      <c r="D33" s="51">
        <f>AVERAGE(C32:C34)</f>
        <v>19.589333333333332</v>
      </c>
      <c r="E33" s="40" t="s">
        <v>54</v>
      </c>
      <c r="F33" s="41" t="s">
        <v>22</v>
      </c>
      <c r="G33" s="24">
        <v>25.4648</v>
      </c>
      <c r="H33" s="42">
        <f>AVERAGE(G32:G34)</f>
        <v>25.373666666666665</v>
      </c>
      <c r="N33" s="26" t="s">
        <v>72</v>
      </c>
      <c r="O33" s="26">
        <f>G72</f>
        <v>26.363399999999999</v>
      </c>
      <c r="P33" s="26">
        <f>C55</f>
        <v>21.786899999999999</v>
      </c>
    </row>
    <row r="34" spans="1:16" ht="17" thickBot="1" x14ac:dyDescent="0.25">
      <c r="A34" s="52" t="s">
        <v>54</v>
      </c>
      <c r="B34" s="53" t="s">
        <v>89</v>
      </c>
      <c r="C34" s="24">
        <v>19.562999999999999</v>
      </c>
      <c r="D34" s="33"/>
      <c r="E34" s="43" t="s">
        <v>54</v>
      </c>
      <c r="F34" s="44" t="s">
        <v>22</v>
      </c>
      <c r="G34" s="24">
        <v>25.331</v>
      </c>
      <c r="H34" s="33"/>
      <c r="N34" s="9" t="s">
        <v>73</v>
      </c>
      <c r="O34" s="9"/>
      <c r="P34" s="9"/>
    </row>
    <row r="35" spans="1:16" ht="17" thickBot="1" x14ac:dyDescent="0.25">
      <c r="A35" s="47" t="s">
        <v>55</v>
      </c>
      <c r="B35" s="48" t="s">
        <v>89</v>
      </c>
      <c r="C35" s="24">
        <v>20.233899999999998</v>
      </c>
      <c r="D35" s="29">
        <f>STDEV(C35:C37)</f>
        <v>6.17877010415505E-2</v>
      </c>
      <c r="E35" s="38" t="s">
        <v>55</v>
      </c>
      <c r="F35" s="39" t="s">
        <v>22</v>
      </c>
      <c r="G35" s="24">
        <v>24.687000000000001</v>
      </c>
      <c r="H35" s="29">
        <f>STDEV(G35:G37)</f>
        <v>0.14896081140130016</v>
      </c>
      <c r="N35" s="9" t="s">
        <v>73</v>
      </c>
      <c r="O35" s="9"/>
      <c r="P35" s="9"/>
    </row>
    <row r="36" spans="1:16" ht="17" thickBot="1" x14ac:dyDescent="0.25">
      <c r="A36" s="49" t="s">
        <v>55</v>
      </c>
      <c r="B36" s="50" t="s">
        <v>89</v>
      </c>
      <c r="C36" s="24">
        <v>20.177900000000001</v>
      </c>
      <c r="D36" s="51">
        <f>AVERAGE(C35:C37)</f>
        <v>20.174099999999999</v>
      </c>
      <c r="E36" s="40" t="s">
        <v>55</v>
      </c>
      <c r="F36" s="41" t="s">
        <v>22</v>
      </c>
      <c r="G36" s="24">
        <v>24.528199999999998</v>
      </c>
      <c r="H36" s="42">
        <f>AVERAGE(G35:G37)</f>
        <v>24.680366666666668</v>
      </c>
      <c r="N36" s="25" t="s">
        <v>21</v>
      </c>
      <c r="O36" s="25">
        <f>G43</f>
        <v>27.722799999999999</v>
      </c>
      <c r="P36" s="25">
        <f>C43</f>
        <v>25.357500000000002</v>
      </c>
    </row>
    <row r="37" spans="1:16" ht="17" thickBot="1" x14ac:dyDescent="0.25">
      <c r="A37" s="52" t="s">
        <v>55</v>
      </c>
      <c r="B37" s="53" t="s">
        <v>89</v>
      </c>
      <c r="C37" s="24">
        <v>20.110499999999998</v>
      </c>
      <c r="D37" s="33"/>
      <c r="E37" s="43" t="s">
        <v>55</v>
      </c>
      <c r="F37" s="44" t="s">
        <v>22</v>
      </c>
      <c r="G37" s="24">
        <v>24.825900000000001</v>
      </c>
      <c r="H37" s="33"/>
      <c r="N37" s="25" t="s">
        <v>21</v>
      </c>
      <c r="O37" s="25">
        <f>G44</f>
        <v>27.919</v>
      </c>
      <c r="P37" s="25">
        <f>C44</f>
        <v>25.543700000000001</v>
      </c>
    </row>
    <row r="38" spans="1:16" x14ac:dyDescent="0.2">
      <c r="N38" t="s">
        <v>66</v>
      </c>
      <c r="O38">
        <f>G46</f>
        <v>25.989000000000001</v>
      </c>
      <c r="P38">
        <f>C47</f>
        <v>21.0535</v>
      </c>
    </row>
    <row r="39" spans="1:16" x14ac:dyDescent="0.2">
      <c r="A39" s="55" t="s">
        <v>61</v>
      </c>
      <c r="B39" s="55"/>
      <c r="C39" s="55"/>
      <c r="D39" s="55"/>
      <c r="E39" s="55"/>
      <c r="F39" s="55"/>
      <c r="G39" s="55"/>
      <c r="H39" s="55"/>
      <c r="N39" t="s">
        <v>66</v>
      </c>
      <c r="O39">
        <f>G47</f>
        <v>25.690100000000001</v>
      </c>
      <c r="P39">
        <f>C48</f>
        <v>21.1814</v>
      </c>
    </row>
    <row r="40" spans="1:16" x14ac:dyDescent="0.2">
      <c r="A40" s="27"/>
      <c r="B40" s="28" t="s">
        <v>89</v>
      </c>
      <c r="C40" s="27"/>
      <c r="D40" s="27"/>
      <c r="E40" s="34"/>
      <c r="F40" s="35" t="s">
        <v>22</v>
      </c>
      <c r="G40" s="34"/>
      <c r="H40" s="34"/>
      <c r="N40" t="s">
        <v>67</v>
      </c>
      <c r="O40">
        <f>G49</f>
        <v>26.390899999999998</v>
      </c>
      <c r="P40">
        <f>C49</f>
        <v>22.502600000000001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67</v>
      </c>
      <c r="O41">
        <f>G51</f>
        <v>26.401199999999999</v>
      </c>
      <c r="P41">
        <f>C51</f>
        <v>22.652699999999999</v>
      </c>
    </row>
    <row r="42" spans="1:16" ht="17" thickBot="1" x14ac:dyDescent="0.25">
      <c r="A42" s="30" t="s">
        <v>47</v>
      </c>
      <c r="B42" s="31" t="s">
        <v>48</v>
      </c>
      <c r="C42" s="31" t="s">
        <v>49</v>
      </c>
      <c r="D42" s="32" t="s">
        <v>50</v>
      </c>
      <c r="E42" s="30" t="s">
        <v>47</v>
      </c>
      <c r="F42" s="31" t="s">
        <v>48</v>
      </c>
      <c r="G42" s="36" t="s">
        <v>49</v>
      </c>
      <c r="H42" s="37" t="s">
        <v>50</v>
      </c>
      <c r="N42" s="26" t="s">
        <v>45</v>
      </c>
      <c r="O42" s="26">
        <f>G53</f>
        <v>26.278600000000001</v>
      </c>
      <c r="P42" s="26">
        <f>C52</f>
        <v>21.7377</v>
      </c>
    </row>
    <row r="43" spans="1:16" ht="17" thickBot="1" x14ac:dyDescent="0.25">
      <c r="A43" s="47" t="s">
        <v>51</v>
      </c>
      <c r="B43" s="48" t="s">
        <v>89</v>
      </c>
      <c r="C43" s="24">
        <v>25.357500000000002</v>
      </c>
      <c r="D43" s="29">
        <f>STDEV(C43:C45)</f>
        <v>0.16900228795295386</v>
      </c>
      <c r="E43" s="38" t="s">
        <v>51</v>
      </c>
      <c r="F43" s="39" t="s">
        <v>22</v>
      </c>
      <c r="G43" s="24">
        <v>27.722799999999999</v>
      </c>
      <c r="H43" s="29">
        <f>STDEV(G43:G45)</f>
        <v>0.15217652030892803</v>
      </c>
      <c r="N43" s="26" t="s">
        <v>45</v>
      </c>
      <c r="O43" s="26">
        <f>G54</f>
        <v>26.2164</v>
      </c>
      <c r="P43" s="26">
        <f>C53</f>
        <v>21.643599999999999</v>
      </c>
    </row>
    <row r="44" spans="1:16" ht="17" thickBot="1" x14ac:dyDescent="0.25">
      <c r="A44" s="49" t="s">
        <v>51</v>
      </c>
      <c r="B44" s="50" t="s">
        <v>89</v>
      </c>
      <c r="C44" s="24">
        <v>25.543700000000001</v>
      </c>
      <c r="D44" s="51">
        <f>AVERAGE(C43:C45)</f>
        <v>25.532033333333334</v>
      </c>
      <c r="E44" s="40" t="s">
        <v>51</v>
      </c>
      <c r="F44" s="41" t="s">
        <v>22</v>
      </c>
      <c r="G44" s="24">
        <v>27.919</v>
      </c>
      <c r="H44" s="42">
        <f>AVERAGE(G43:G45)</f>
        <v>27.753733333333333</v>
      </c>
      <c r="N44" s="9" t="s">
        <v>46</v>
      </c>
      <c r="O44" s="9">
        <f>G56</f>
        <v>25.174700000000001</v>
      </c>
      <c r="P44" s="9">
        <f>C55</f>
        <v>21.786899999999999</v>
      </c>
    </row>
    <row r="45" spans="1:16" ht="17" thickBot="1" x14ac:dyDescent="0.25">
      <c r="A45" s="52" t="s">
        <v>51</v>
      </c>
      <c r="B45" s="53" t="s">
        <v>89</v>
      </c>
      <c r="C45" s="24">
        <v>25.694900000000001</v>
      </c>
      <c r="D45" s="33"/>
      <c r="E45" s="43" t="s">
        <v>51</v>
      </c>
      <c r="F45" s="44" t="s">
        <v>22</v>
      </c>
      <c r="G45" s="24">
        <v>27.619399999999999</v>
      </c>
      <c r="H45" s="33"/>
      <c r="N45" s="9" t="s">
        <v>46</v>
      </c>
      <c r="O45" s="9">
        <f>G57</f>
        <v>25.254999999999999</v>
      </c>
      <c r="P45" s="9">
        <f>C56</f>
        <v>21.7453</v>
      </c>
    </row>
    <row r="46" spans="1:16" ht="17" thickBot="1" x14ac:dyDescent="0.25">
      <c r="A46" s="47" t="s">
        <v>52</v>
      </c>
      <c r="B46" s="48" t="s">
        <v>89</v>
      </c>
      <c r="C46" s="24">
        <v>21.138100000000001</v>
      </c>
      <c r="D46" s="29">
        <f>STDEV(C46:C48)</f>
        <v>6.505185111381058E-2</v>
      </c>
      <c r="E46" s="38" t="s">
        <v>52</v>
      </c>
      <c r="F46" s="39" t="s">
        <v>22</v>
      </c>
      <c r="G46" s="24">
        <v>25.989000000000001</v>
      </c>
      <c r="H46" s="29">
        <f>STDEV(G46:G48)</f>
        <v>0.15034363970584186</v>
      </c>
      <c r="O46" s="45" t="s">
        <v>22</v>
      </c>
      <c r="P46" s="45" t="s">
        <v>89</v>
      </c>
    </row>
    <row r="47" spans="1:16" ht="17" thickBot="1" x14ac:dyDescent="0.25">
      <c r="A47" s="49" t="s">
        <v>52</v>
      </c>
      <c r="B47" s="50" t="s">
        <v>89</v>
      </c>
      <c r="C47" s="24">
        <v>21.0535</v>
      </c>
      <c r="D47" s="51">
        <f>AVERAGE(C46:C48)</f>
        <v>21.124333333333336</v>
      </c>
      <c r="E47" s="40" t="s">
        <v>52</v>
      </c>
      <c r="F47" s="41" t="s">
        <v>22</v>
      </c>
      <c r="G47" s="24">
        <v>25.690100000000001</v>
      </c>
      <c r="H47" s="42">
        <f>AVERAGE(G46:G48)</f>
        <v>25.830100000000002</v>
      </c>
      <c r="N47" s="25" t="s">
        <v>74</v>
      </c>
      <c r="O47" s="25">
        <f>G101</f>
        <v>25.376899999999999</v>
      </c>
      <c r="P47" s="25">
        <f>C101</f>
        <v>22.770099999999999</v>
      </c>
    </row>
    <row r="48" spans="1:16" ht="17" thickBot="1" x14ac:dyDescent="0.25">
      <c r="A48" s="52" t="s">
        <v>52</v>
      </c>
      <c r="B48" s="54" t="s">
        <v>89</v>
      </c>
      <c r="C48" s="24">
        <v>21.1814</v>
      </c>
      <c r="D48" s="33"/>
      <c r="E48" s="43" t="s">
        <v>52</v>
      </c>
      <c r="F48" s="44" t="s">
        <v>22</v>
      </c>
      <c r="G48" s="24">
        <v>25.811199999999999</v>
      </c>
      <c r="H48" s="33"/>
      <c r="N48" s="25" t="s">
        <v>74</v>
      </c>
      <c r="O48" s="25">
        <f>G102</f>
        <v>25.200600000000001</v>
      </c>
      <c r="P48" s="25">
        <f>C103</f>
        <v>22.5367</v>
      </c>
    </row>
    <row r="49" spans="1:16" ht="17" thickBot="1" x14ac:dyDescent="0.25">
      <c r="A49" s="47" t="s">
        <v>53</v>
      </c>
      <c r="B49" s="48" t="s">
        <v>89</v>
      </c>
      <c r="C49" s="24">
        <v>22.502600000000001</v>
      </c>
      <c r="D49" s="29">
        <f>STDEV(C49:C51)</f>
        <v>7.8497409723717618E-2</v>
      </c>
      <c r="E49" s="38" t="s">
        <v>53</v>
      </c>
      <c r="F49" s="39" t="s">
        <v>22</v>
      </c>
      <c r="G49" s="24">
        <v>26.390899999999998</v>
      </c>
      <c r="H49" s="29">
        <f>STDEV(G49:G51)</f>
        <v>2.2844911906155903E-2</v>
      </c>
      <c r="N49" t="s">
        <v>75</v>
      </c>
      <c r="O49">
        <f>G105</f>
        <v>26.255800000000001</v>
      </c>
      <c r="P49">
        <f>C104</f>
        <v>25.578099999999999</v>
      </c>
    </row>
    <row r="50" spans="1:16" ht="17" thickBot="1" x14ac:dyDescent="0.25">
      <c r="A50" s="49" t="s">
        <v>53</v>
      </c>
      <c r="B50" s="50" t="s">
        <v>89</v>
      </c>
      <c r="C50" s="24">
        <v>22.6175</v>
      </c>
      <c r="D50" s="51">
        <f>AVERAGE(C49:C51)</f>
        <v>22.590933333333336</v>
      </c>
      <c r="E50" s="40" t="s">
        <v>53</v>
      </c>
      <c r="F50" s="41" t="s">
        <v>22</v>
      </c>
      <c r="G50" s="24">
        <v>26.4346</v>
      </c>
      <c r="H50" s="42">
        <f>AVERAGE(G49:G51)</f>
        <v>26.408899999999999</v>
      </c>
      <c r="N50" t="s">
        <v>75</v>
      </c>
      <c r="O50">
        <f>G106</f>
        <v>26.250900000000001</v>
      </c>
      <c r="P50">
        <f>C106</f>
        <v>25.508099999999999</v>
      </c>
    </row>
    <row r="51" spans="1:16" ht="17" thickBot="1" x14ac:dyDescent="0.25">
      <c r="A51" s="52" t="s">
        <v>53</v>
      </c>
      <c r="B51" s="53" t="s">
        <v>89</v>
      </c>
      <c r="C51" s="24">
        <v>22.652699999999999</v>
      </c>
      <c r="D51" s="33"/>
      <c r="E51" s="43" t="s">
        <v>53</v>
      </c>
      <c r="F51" s="44" t="s">
        <v>22</v>
      </c>
      <c r="G51" s="24">
        <v>26.401199999999999</v>
      </c>
      <c r="H51" s="33"/>
      <c r="N51" t="s">
        <v>76</v>
      </c>
      <c r="O51">
        <f>G107</f>
        <v>25.7441</v>
      </c>
      <c r="P51">
        <f>C107</f>
        <v>24.5442</v>
      </c>
    </row>
    <row r="52" spans="1:16" ht="17" thickBot="1" x14ac:dyDescent="0.25">
      <c r="A52" s="47" t="s">
        <v>54</v>
      </c>
      <c r="B52" s="48" t="s">
        <v>89</v>
      </c>
      <c r="C52" s="24">
        <v>21.7377</v>
      </c>
      <c r="D52" s="29">
        <f>STDEV(C52:C54)</f>
        <v>0.26014292866294425</v>
      </c>
      <c r="E52" s="38" t="s">
        <v>54</v>
      </c>
      <c r="F52" s="39" t="s">
        <v>22</v>
      </c>
      <c r="G52" s="24">
        <v>26.289200000000001</v>
      </c>
      <c r="H52" s="29">
        <f>STDEV(G52:G54)</f>
        <v>3.9329886854655917E-2</v>
      </c>
      <c r="N52" t="s">
        <v>76</v>
      </c>
      <c r="O52">
        <f>G107</f>
        <v>25.7441</v>
      </c>
      <c r="P52">
        <f>C107</f>
        <v>24.5442</v>
      </c>
    </row>
    <row r="53" spans="1:16" ht="17" thickBot="1" x14ac:dyDescent="0.25">
      <c r="A53" s="49" t="s">
        <v>54</v>
      </c>
      <c r="B53" s="50" t="s">
        <v>89</v>
      </c>
      <c r="C53" s="24">
        <v>21.643599999999999</v>
      </c>
      <c r="D53" s="51">
        <f>AVERAGE(C52:C54)</f>
        <v>21.838366666666662</v>
      </c>
      <c r="E53" s="40" t="s">
        <v>54</v>
      </c>
      <c r="F53" s="41" t="s">
        <v>22</v>
      </c>
      <c r="G53" s="24">
        <v>26.278600000000001</v>
      </c>
      <c r="H53" s="42">
        <f>AVERAGE(G52:G54)</f>
        <v>26.261399999999998</v>
      </c>
      <c r="N53" s="26" t="s">
        <v>77</v>
      </c>
      <c r="O53" s="26">
        <f>G110</f>
        <v>27.2226</v>
      </c>
      <c r="P53" s="26">
        <f>C111</f>
        <v>24.44</v>
      </c>
    </row>
    <row r="54" spans="1:16" ht="17" thickBot="1" x14ac:dyDescent="0.25">
      <c r="A54" s="52" t="s">
        <v>54</v>
      </c>
      <c r="B54" s="53" t="s">
        <v>89</v>
      </c>
      <c r="C54" s="24">
        <v>22.133800000000001</v>
      </c>
      <c r="D54" s="33"/>
      <c r="E54" s="43" t="s">
        <v>54</v>
      </c>
      <c r="F54" s="44" t="s">
        <v>22</v>
      </c>
      <c r="G54" s="24">
        <v>26.2164</v>
      </c>
      <c r="H54" s="33"/>
      <c r="N54" s="26" t="s">
        <v>78</v>
      </c>
      <c r="O54" s="26">
        <f>G112</f>
        <v>27.805299999999999</v>
      </c>
      <c r="P54" s="26">
        <f>C112</f>
        <v>24.4758</v>
      </c>
    </row>
    <row r="55" spans="1:16" ht="17" thickBot="1" x14ac:dyDescent="0.25">
      <c r="A55" s="47" t="s">
        <v>55</v>
      </c>
      <c r="B55" s="48" t="s">
        <v>89</v>
      </c>
      <c r="C55" s="24">
        <v>21.786899999999999</v>
      </c>
      <c r="D55" s="29">
        <f>STDEV(C55:C57)</f>
        <v>3.6856523619751537E-2</v>
      </c>
      <c r="E55" s="38" t="s">
        <v>55</v>
      </c>
      <c r="F55" s="39" t="s">
        <v>22</v>
      </c>
      <c r="G55" s="24">
        <v>25.227699999999999</v>
      </c>
      <c r="H55" s="29">
        <f>STDEV(G55:G57)</f>
        <v>4.0829686912015668E-2</v>
      </c>
      <c r="N55" s="9" t="s">
        <v>79</v>
      </c>
      <c r="O55" s="9">
        <f>G104</f>
        <v>26.271799999999999</v>
      </c>
      <c r="P55" s="9">
        <f>C104</f>
        <v>25.578099999999999</v>
      </c>
    </row>
    <row r="56" spans="1:16" ht="17" thickBot="1" x14ac:dyDescent="0.25">
      <c r="A56" s="49" t="s">
        <v>55</v>
      </c>
      <c r="B56" s="50" t="s">
        <v>89</v>
      </c>
      <c r="C56" s="24">
        <v>21.7453</v>
      </c>
      <c r="D56" s="51">
        <f>AVERAGE(C55:C57)</f>
        <v>21.783666666666665</v>
      </c>
      <c r="E56" s="40" t="s">
        <v>55</v>
      </c>
      <c r="F56" s="41" t="s">
        <v>22</v>
      </c>
      <c r="G56" s="24">
        <v>25.174700000000001</v>
      </c>
      <c r="H56" s="42">
        <f>AVERAGE(G55:G57)</f>
        <v>25.219133333333332</v>
      </c>
      <c r="N56" s="9" t="s">
        <v>79</v>
      </c>
      <c r="O56" s="9">
        <f>G85</f>
        <v>26.698</v>
      </c>
      <c r="P56" s="9">
        <f>C105</f>
        <v>25.389399999999998</v>
      </c>
    </row>
    <row r="57" spans="1:16" ht="17" thickBot="1" x14ac:dyDescent="0.25">
      <c r="A57" s="52" t="s">
        <v>55</v>
      </c>
      <c r="B57" s="53" t="s">
        <v>89</v>
      </c>
      <c r="C57" s="24">
        <v>21.8188</v>
      </c>
      <c r="D57" s="33"/>
      <c r="E57" s="43" t="s">
        <v>55</v>
      </c>
      <c r="F57" s="44" t="s">
        <v>22</v>
      </c>
      <c r="G57" s="24">
        <v>25.254999999999999</v>
      </c>
      <c r="H57" s="33"/>
      <c r="N57" s="25" t="s">
        <v>21</v>
      </c>
      <c r="O57" s="25">
        <f>G82</f>
        <v>27.268899999999999</v>
      </c>
      <c r="P57" s="25">
        <f>C81</f>
        <v>20.079699999999999</v>
      </c>
    </row>
    <row r="58" spans="1:16" x14ac:dyDescent="0.2">
      <c r="N58" s="25" t="s">
        <v>21</v>
      </c>
      <c r="O58" s="25">
        <f>G83</f>
        <v>27.202000000000002</v>
      </c>
      <c r="P58" s="25">
        <f>C82</f>
        <v>20.0625</v>
      </c>
    </row>
    <row r="59" spans="1:16" ht="17" thickBot="1" x14ac:dyDescent="0.25">
      <c r="A59" s="55" t="s">
        <v>62</v>
      </c>
      <c r="B59" s="55"/>
      <c r="C59" s="55"/>
      <c r="D59" s="55"/>
      <c r="E59" s="55"/>
      <c r="F59" s="55"/>
      <c r="G59" s="55"/>
      <c r="H59" s="55"/>
      <c r="N59" t="s">
        <v>66</v>
      </c>
      <c r="O59">
        <f>G84</f>
        <v>26.902899999999999</v>
      </c>
      <c r="P59">
        <f>C84</f>
        <v>20.211300000000001</v>
      </c>
    </row>
    <row r="60" spans="1:16" ht="17" thickBot="1" x14ac:dyDescent="0.25">
      <c r="A60" s="30" t="s">
        <v>47</v>
      </c>
      <c r="B60" s="31" t="s">
        <v>48</v>
      </c>
      <c r="C60" s="31" t="s">
        <v>49</v>
      </c>
      <c r="D60" s="32" t="s">
        <v>50</v>
      </c>
      <c r="E60" s="30" t="s">
        <v>47</v>
      </c>
      <c r="F60" s="31" t="s">
        <v>48</v>
      </c>
      <c r="G60" s="36" t="s">
        <v>49</v>
      </c>
      <c r="H60" s="37" t="s">
        <v>50</v>
      </c>
      <c r="N60" t="s">
        <v>66</v>
      </c>
      <c r="O60">
        <f>G86</f>
        <v>26.705200000000001</v>
      </c>
      <c r="P60">
        <f>C86</f>
        <v>20.154800000000002</v>
      </c>
    </row>
    <row r="61" spans="1:16" ht="17" thickBot="1" x14ac:dyDescent="0.25">
      <c r="A61" s="47" t="s">
        <v>51</v>
      </c>
      <c r="B61" s="48" t="s">
        <v>89</v>
      </c>
      <c r="C61" s="24">
        <v>22.019500000000001</v>
      </c>
      <c r="D61" s="29">
        <f>STDEV(C61:C63)</f>
        <v>0.17336220272404748</v>
      </c>
      <c r="E61" s="38" t="s">
        <v>51</v>
      </c>
      <c r="F61" s="39" t="s">
        <v>22</v>
      </c>
      <c r="G61" s="24">
        <v>26.2546</v>
      </c>
      <c r="H61" s="29">
        <f>STDEV(G61:G63)</f>
        <v>2.5490455730201002E-2</v>
      </c>
      <c r="N61" t="s">
        <v>67</v>
      </c>
      <c r="O61">
        <f>G87</f>
        <v>28.7166</v>
      </c>
      <c r="P61">
        <f>C87</f>
        <v>23.842099999999999</v>
      </c>
    </row>
    <row r="62" spans="1:16" ht="17" thickBot="1" x14ac:dyDescent="0.25">
      <c r="A62" s="49" t="s">
        <v>51</v>
      </c>
      <c r="B62" s="50" t="s">
        <v>89</v>
      </c>
      <c r="C62" s="24">
        <v>22.027100000000001</v>
      </c>
      <c r="D62" s="51">
        <f>AVERAGE(C61:C63)</f>
        <v>21.923233333333332</v>
      </c>
      <c r="E62" s="40" t="s">
        <v>51</v>
      </c>
      <c r="F62" s="41" t="s">
        <v>22</v>
      </c>
      <c r="G62" s="24">
        <v>26.210599999999999</v>
      </c>
      <c r="H62" s="42">
        <f>AVERAGE(G61:G63)</f>
        <v>26.225166666666667</v>
      </c>
      <c r="N62" t="s">
        <v>67</v>
      </c>
      <c r="O62">
        <f>G89</f>
        <v>28.595099999999999</v>
      </c>
      <c r="P62">
        <f>C89</f>
        <v>23.822500000000002</v>
      </c>
    </row>
    <row r="63" spans="1:16" ht="17" thickBot="1" x14ac:dyDescent="0.25">
      <c r="A63" s="52" t="s">
        <v>51</v>
      </c>
      <c r="B63" s="53" t="s">
        <v>89</v>
      </c>
      <c r="C63" s="24">
        <v>21.723099999999999</v>
      </c>
      <c r="D63" s="33"/>
      <c r="E63" s="43" t="s">
        <v>51</v>
      </c>
      <c r="F63" s="44" t="s">
        <v>22</v>
      </c>
      <c r="G63" s="24">
        <v>26.2103</v>
      </c>
      <c r="H63" s="33"/>
      <c r="N63" s="26" t="s">
        <v>45</v>
      </c>
      <c r="O63" s="26">
        <f>G90</f>
        <v>25.866199999999999</v>
      </c>
      <c r="P63" s="26">
        <f>C90</f>
        <v>20.183399999999999</v>
      </c>
    </row>
    <row r="64" spans="1:16" ht="17" thickBot="1" x14ac:dyDescent="0.25">
      <c r="A64" s="47" t="s">
        <v>52</v>
      </c>
      <c r="B64" s="48" t="s">
        <v>89</v>
      </c>
      <c r="C64" s="24">
        <v>20.576499999999999</v>
      </c>
      <c r="D64" s="29">
        <f>STDEV(C64:C66)</f>
        <v>0.10201491720985331</v>
      </c>
      <c r="E64" s="38" t="s">
        <v>52</v>
      </c>
      <c r="F64" s="39" t="s">
        <v>22</v>
      </c>
      <c r="G64" s="24">
        <v>26.270600000000002</v>
      </c>
      <c r="H64" s="29">
        <f>STDEV(G64:G66)</f>
        <v>5.3242119917725858E-2</v>
      </c>
      <c r="N64" s="26" t="s">
        <v>45</v>
      </c>
      <c r="O64" s="26">
        <f>G91</f>
        <v>25.8202</v>
      </c>
      <c r="P64" s="26">
        <f>C91</f>
        <v>20.336200000000002</v>
      </c>
    </row>
    <row r="65" spans="1:16" ht="17" thickBot="1" x14ac:dyDescent="0.25">
      <c r="A65" s="49" t="s">
        <v>52</v>
      </c>
      <c r="B65" s="50" t="s">
        <v>89</v>
      </c>
      <c r="C65" s="24">
        <v>20.661200000000001</v>
      </c>
      <c r="D65" s="51">
        <f>AVERAGE(C64:C66)</f>
        <v>20.56526666666667</v>
      </c>
      <c r="E65" s="40" t="s">
        <v>52</v>
      </c>
      <c r="F65" s="41" t="s">
        <v>22</v>
      </c>
      <c r="G65" s="24">
        <v>26.239699999999999</v>
      </c>
      <c r="H65" s="42">
        <f>AVERAGE(G64:G66)</f>
        <v>26.225733333333334</v>
      </c>
      <c r="N65" s="9" t="s">
        <v>46</v>
      </c>
      <c r="O65" s="9">
        <f>G84</f>
        <v>26.902899999999999</v>
      </c>
      <c r="P65" s="9">
        <f>C85</f>
        <v>20.0733</v>
      </c>
    </row>
    <row r="66" spans="1:16" ht="17" thickBot="1" x14ac:dyDescent="0.25">
      <c r="A66" s="52" t="s">
        <v>52</v>
      </c>
      <c r="B66" s="54" t="s">
        <v>89</v>
      </c>
      <c r="C66" s="24">
        <v>20.458100000000002</v>
      </c>
      <c r="D66" s="33"/>
      <c r="E66" s="43" t="s">
        <v>52</v>
      </c>
      <c r="F66" s="44" t="s">
        <v>22</v>
      </c>
      <c r="G66" s="24">
        <v>26.166899999999998</v>
      </c>
      <c r="H66" s="33"/>
      <c r="N66" s="9" t="s">
        <v>46</v>
      </c>
      <c r="O66" s="9">
        <f>G86</f>
        <v>26.705200000000001</v>
      </c>
      <c r="P66" s="9">
        <f>C86</f>
        <v>20.154800000000002</v>
      </c>
    </row>
    <row r="67" spans="1:16" ht="17" thickBot="1" x14ac:dyDescent="0.25">
      <c r="A67" s="47" t="s">
        <v>53</v>
      </c>
      <c r="B67" s="48" t="s">
        <v>89</v>
      </c>
      <c r="C67" s="24">
        <v>21.037700000000001</v>
      </c>
      <c r="D67" s="29">
        <f>STDEV(C67:C69)</f>
        <v>4.0530112262366004E-2</v>
      </c>
      <c r="E67" s="38" t="s">
        <v>53</v>
      </c>
      <c r="F67" s="39" t="s">
        <v>22</v>
      </c>
      <c r="G67" s="24">
        <v>25.774899999999999</v>
      </c>
      <c r="H67" s="29">
        <f>STDEV(G67:G69)</f>
        <v>0.11555310467486496</v>
      </c>
    </row>
    <row r="68" spans="1:16" ht="17" thickBot="1" x14ac:dyDescent="0.25">
      <c r="A68" s="49" t="s">
        <v>53</v>
      </c>
      <c r="B68" s="50" t="s">
        <v>89</v>
      </c>
      <c r="C68" s="24">
        <v>21.037500000000001</v>
      </c>
      <c r="D68" s="51">
        <f>AVERAGE(C67:C69)</f>
        <v>21.061000000000003</v>
      </c>
      <c r="E68" s="40" t="s">
        <v>53</v>
      </c>
      <c r="F68" s="41" t="s">
        <v>22</v>
      </c>
      <c r="G68" s="24">
        <v>25.924299999999999</v>
      </c>
      <c r="H68" s="42">
        <f>AVERAGE(G67:G69)</f>
        <v>25.900499999999997</v>
      </c>
    </row>
    <row r="69" spans="1:16" ht="17" thickBot="1" x14ac:dyDescent="0.25">
      <c r="A69" s="52" t="s">
        <v>53</v>
      </c>
      <c r="B69" s="53" t="s">
        <v>89</v>
      </c>
      <c r="C69" s="24">
        <v>21.107800000000001</v>
      </c>
      <c r="D69" s="33"/>
      <c r="E69" s="43" t="s">
        <v>53</v>
      </c>
      <c r="F69" s="44" t="s">
        <v>22</v>
      </c>
      <c r="G69" s="24">
        <v>26.002300000000002</v>
      </c>
      <c r="H69" s="33"/>
    </row>
    <row r="70" spans="1:16" ht="17" thickBot="1" x14ac:dyDescent="0.25">
      <c r="A70" s="47" t="s">
        <v>54</v>
      </c>
      <c r="B70" s="48" t="s">
        <v>89</v>
      </c>
      <c r="C70" s="24">
        <v>21.153099999999998</v>
      </c>
      <c r="D70" s="29">
        <f>STDEV(C70:C72)</f>
        <v>7.6126408032954757E-2</v>
      </c>
      <c r="E70" s="38" t="s">
        <v>54</v>
      </c>
      <c r="F70" s="39" t="s">
        <v>22</v>
      </c>
      <c r="G70" s="24">
        <v>26.279900000000001</v>
      </c>
      <c r="H70" s="29">
        <f>STDEV(G70:G72)</f>
        <v>9.1924987535126707E-2</v>
      </c>
    </row>
    <row r="71" spans="1:16" ht="17" thickBot="1" x14ac:dyDescent="0.25">
      <c r="A71" s="49" t="s">
        <v>54</v>
      </c>
      <c r="B71" s="50" t="s">
        <v>89</v>
      </c>
      <c r="C71" s="24">
        <v>21.197399999999998</v>
      </c>
      <c r="D71" s="51">
        <f>AVERAGE(C70:C72)</f>
        <v>21.133199999999999</v>
      </c>
      <c r="E71" s="40" t="s">
        <v>54</v>
      </c>
      <c r="F71" s="41" t="s">
        <v>22</v>
      </c>
      <c r="G71" s="24">
        <v>26.4635</v>
      </c>
      <c r="H71" s="42">
        <f>AVERAGE(G70:G72)</f>
        <v>26.368933333333331</v>
      </c>
    </row>
    <row r="72" spans="1:16" ht="17" thickBot="1" x14ac:dyDescent="0.25">
      <c r="A72" s="52" t="s">
        <v>54</v>
      </c>
      <c r="B72" s="53" t="s">
        <v>89</v>
      </c>
      <c r="C72" s="24">
        <v>21.049099999999999</v>
      </c>
      <c r="D72" s="33"/>
      <c r="E72" s="43" t="s">
        <v>54</v>
      </c>
      <c r="F72" s="44" t="s">
        <v>22</v>
      </c>
      <c r="G72" s="24">
        <v>26.363399999999999</v>
      </c>
      <c r="H72" s="33"/>
    </row>
    <row r="73" spans="1:16" ht="17" thickBot="1" x14ac:dyDescent="0.25">
      <c r="A73" s="47" t="s">
        <v>55</v>
      </c>
      <c r="B73" s="48" t="s">
        <v>89</v>
      </c>
      <c r="C73" s="24"/>
      <c r="D73" s="29" t="e">
        <f>STDEV(C73:C75)</f>
        <v>#DIV/0!</v>
      </c>
      <c r="E73" s="38" t="s">
        <v>55</v>
      </c>
      <c r="F73" s="39" t="s">
        <v>22</v>
      </c>
      <c r="G73" s="24"/>
      <c r="H73" s="29" t="e">
        <f>STDEV(G73:G75)</f>
        <v>#DIV/0!</v>
      </c>
    </row>
    <row r="74" spans="1:16" ht="17" thickBot="1" x14ac:dyDescent="0.25">
      <c r="A74" s="49" t="s">
        <v>55</v>
      </c>
      <c r="B74" s="50" t="s">
        <v>89</v>
      </c>
      <c r="C74" s="24"/>
      <c r="D74" s="51" t="e">
        <f>AVERAGE(C73:C75)</f>
        <v>#DIV/0!</v>
      </c>
      <c r="E74" s="40" t="s">
        <v>55</v>
      </c>
      <c r="F74" s="41" t="s">
        <v>22</v>
      </c>
      <c r="G74" s="24"/>
      <c r="H74" s="42" t="e">
        <f>AVERAGE(G73:G75)</f>
        <v>#DIV/0!</v>
      </c>
    </row>
    <row r="75" spans="1:16" ht="17" thickBot="1" x14ac:dyDescent="0.25">
      <c r="A75" s="52" t="s">
        <v>55</v>
      </c>
      <c r="B75" s="53" t="s">
        <v>89</v>
      </c>
      <c r="C75" s="24"/>
      <c r="D75" s="33"/>
      <c r="E75" s="43" t="s">
        <v>55</v>
      </c>
      <c r="F75" s="44" t="s">
        <v>22</v>
      </c>
      <c r="G75" s="24"/>
      <c r="H75" s="33"/>
    </row>
    <row r="77" spans="1:16" x14ac:dyDescent="0.2">
      <c r="A77" s="55" t="s">
        <v>63</v>
      </c>
      <c r="B77" s="55"/>
      <c r="C77" s="55"/>
      <c r="D77" s="55"/>
      <c r="E77" s="55"/>
      <c r="F77" s="55"/>
      <c r="G77" s="55"/>
      <c r="H77" s="55"/>
    </row>
    <row r="78" spans="1:16" x14ac:dyDescent="0.2">
      <c r="A78" s="27"/>
      <c r="B78" s="28" t="s">
        <v>89</v>
      </c>
      <c r="C78" s="27"/>
      <c r="D78" s="27"/>
      <c r="E78" s="34"/>
      <c r="F78" s="35" t="s">
        <v>93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47</v>
      </c>
      <c r="B80" s="31" t="s">
        <v>48</v>
      </c>
      <c r="C80" s="31" t="s">
        <v>49</v>
      </c>
      <c r="D80" s="32" t="s">
        <v>50</v>
      </c>
      <c r="E80" s="30" t="s">
        <v>47</v>
      </c>
      <c r="F80" s="31" t="s">
        <v>48</v>
      </c>
      <c r="G80" s="36" t="s">
        <v>49</v>
      </c>
      <c r="H80" s="37" t="s">
        <v>50</v>
      </c>
    </row>
    <row r="81" spans="1:8" ht="17" thickBot="1" x14ac:dyDescent="0.25">
      <c r="A81" s="47" t="s">
        <v>51</v>
      </c>
      <c r="B81" s="48" t="s">
        <v>89</v>
      </c>
      <c r="C81" s="24">
        <v>20.079699999999999</v>
      </c>
      <c r="D81" s="29">
        <f>STDEV(C81:C83)</f>
        <v>4.3807305326850877E-2</v>
      </c>
      <c r="E81" s="38" t="s">
        <v>51</v>
      </c>
      <c r="F81" s="39" t="s">
        <v>22</v>
      </c>
      <c r="G81" s="24">
        <v>27.2178</v>
      </c>
      <c r="H81" s="29">
        <f>STDEV(G81:G83)</f>
        <v>3.4967747044000776E-2</v>
      </c>
    </row>
    <row r="82" spans="1:8" ht="17" thickBot="1" x14ac:dyDescent="0.25">
      <c r="A82" s="49" t="s">
        <v>51</v>
      </c>
      <c r="B82" s="50" t="s">
        <v>89</v>
      </c>
      <c r="C82" s="24">
        <v>20.0625</v>
      </c>
      <c r="D82" s="51">
        <f>AVERAGE(C81:C83)</f>
        <v>20.0959</v>
      </c>
      <c r="E82" s="40" t="s">
        <v>51</v>
      </c>
      <c r="F82" s="41" t="s">
        <v>22</v>
      </c>
      <c r="G82" s="24">
        <v>27.268899999999999</v>
      </c>
      <c r="H82" s="42">
        <f>AVERAGE(G81:G83)</f>
        <v>27.229566666666667</v>
      </c>
    </row>
    <row r="83" spans="1:8" ht="17" thickBot="1" x14ac:dyDescent="0.25">
      <c r="A83" s="52" t="s">
        <v>51</v>
      </c>
      <c r="B83" s="53" t="s">
        <v>89</v>
      </c>
      <c r="C83" s="24">
        <v>20.145499999999998</v>
      </c>
      <c r="D83" s="33"/>
      <c r="E83" s="43" t="s">
        <v>51</v>
      </c>
      <c r="F83" s="44" t="s">
        <v>22</v>
      </c>
      <c r="G83" s="24">
        <v>27.202000000000002</v>
      </c>
      <c r="H83" s="33"/>
    </row>
    <row r="84" spans="1:8" ht="17" thickBot="1" x14ac:dyDescent="0.25">
      <c r="A84" s="47" t="s">
        <v>52</v>
      </c>
      <c r="B84" s="48" t="s">
        <v>89</v>
      </c>
      <c r="C84" s="24">
        <v>20.211300000000001</v>
      </c>
      <c r="D84" s="29">
        <f>STDEV(C84:C86)</f>
        <v>6.9376388874987274E-2</v>
      </c>
      <c r="E84" s="38" t="s">
        <v>52</v>
      </c>
      <c r="F84" s="39" t="s">
        <v>22</v>
      </c>
      <c r="G84" s="24">
        <v>26.902899999999999</v>
      </c>
      <c r="H84" s="29">
        <f>STDEV(G84:G86)</f>
        <v>0.11627635185195544</v>
      </c>
    </row>
    <row r="85" spans="1:8" ht="17" thickBot="1" x14ac:dyDescent="0.25">
      <c r="A85" s="49" t="s">
        <v>52</v>
      </c>
      <c r="B85" s="50" t="s">
        <v>89</v>
      </c>
      <c r="C85" s="24">
        <v>20.0733</v>
      </c>
      <c r="D85" s="51">
        <f>AVERAGE(C84:C86)</f>
        <v>20.146466666666665</v>
      </c>
      <c r="E85" s="40" t="s">
        <v>52</v>
      </c>
      <c r="F85" s="41" t="s">
        <v>22</v>
      </c>
      <c r="G85" s="24">
        <v>26.698</v>
      </c>
      <c r="H85" s="42">
        <f>AVERAGE(G84:G86)</f>
        <v>26.768699999999999</v>
      </c>
    </row>
    <row r="86" spans="1:8" ht="17" thickBot="1" x14ac:dyDescent="0.25">
      <c r="A86" s="52" t="s">
        <v>52</v>
      </c>
      <c r="B86" s="54" t="s">
        <v>89</v>
      </c>
      <c r="C86" s="24">
        <v>20.154800000000002</v>
      </c>
      <c r="D86" s="33"/>
      <c r="E86" s="43" t="s">
        <v>52</v>
      </c>
      <c r="F86" s="44" t="s">
        <v>22</v>
      </c>
      <c r="G86" s="24">
        <v>26.705200000000001</v>
      </c>
      <c r="H86" s="33"/>
    </row>
    <row r="87" spans="1:8" ht="17" thickBot="1" x14ac:dyDescent="0.25">
      <c r="A87" s="47" t="s">
        <v>53</v>
      </c>
      <c r="B87" s="48" t="s">
        <v>89</v>
      </c>
      <c r="C87" s="24">
        <v>23.842099999999999</v>
      </c>
      <c r="D87" s="29">
        <f>STDEV(C87:C89)</f>
        <v>3.6445210019059017E-2</v>
      </c>
      <c r="E87" s="38" t="s">
        <v>53</v>
      </c>
      <c r="F87" s="39" t="s">
        <v>22</v>
      </c>
      <c r="G87" s="24">
        <v>28.7166</v>
      </c>
      <c r="H87" s="29">
        <f>STDEV(G87:G89)</f>
        <v>6.1167011806474526E-2</v>
      </c>
    </row>
    <row r="88" spans="1:8" ht="17" thickBot="1" x14ac:dyDescent="0.25">
      <c r="A88" s="49" t="s">
        <v>53</v>
      </c>
      <c r="B88" s="50" t="s">
        <v>89</v>
      </c>
      <c r="C88" s="24">
        <v>23.7715</v>
      </c>
      <c r="D88" s="51">
        <f>AVERAGE(C87:C89)</f>
        <v>23.812033333333332</v>
      </c>
      <c r="E88" s="40" t="s">
        <v>53</v>
      </c>
      <c r="F88" s="41" t="s">
        <v>22</v>
      </c>
      <c r="G88" s="24">
        <v>28.6435</v>
      </c>
      <c r="H88" s="42">
        <f>AVERAGE(G87:G89)</f>
        <v>28.651733333333336</v>
      </c>
    </row>
    <row r="89" spans="1:8" ht="17" thickBot="1" x14ac:dyDescent="0.25">
      <c r="A89" s="52" t="s">
        <v>53</v>
      </c>
      <c r="B89" s="53" t="s">
        <v>89</v>
      </c>
      <c r="C89" s="24">
        <v>23.822500000000002</v>
      </c>
      <c r="D89" s="33"/>
      <c r="E89" s="43" t="s">
        <v>53</v>
      </c>
      <c r="F89" s="44" t="s">
        <v>22</v>
      </c>
      <c r="G89" s="24">
        <v>28.595099999999999</v>
      </c>
      <c r="H89" s="33"/>
    </row>
    <row r="90" spans="1:8" ht="17" thickBot="1" x14ac:dyDescent="0.25">
      <c r="A90" s="47" t="s">
        <v>54</v>
      </c>
      <c r="B90" s="48" t="s">
        <v>89</v>
      </c>
      <c r="C90" s="24">
        <v>20.183399999999999</v>
      </c>
      <c r="D90" s="29">
        <f>STDEV(C90:C92)</f>
        <v>0.18598438106464771</v>
      </c>
      <c r="E90" s="38" t="s">
        <v>54</v>
      </c>
      <c r="F90" s="39" t="s">
        <v>22</v>
      </c>
      <c r="G90" s="24">
        <v>25.866199999999999</v>
      </c>
      <c r="H90" s="29">
        <f>STDEV(G90:G92)</f>
        <v>2.8013627636086471E-2</v>
      </c>
    </row>
    <row r="91" spans="1:8" ht="17" thickBot="1" x14ac:dyDescent="0.25">
      <c r="A91" s="49" t="s">
        <v>54</v>
      </c>
      <c r="B91" s="50" t="s">
        <v>89</v>
      </c>
      <c r="C91" s="24">
        <v>20.336200000000002</v>
      </c>
      <c r="D91" s="51">
        <f>AVERAGE(C90:C92)</f>
        <v>20.357699999999998</v>
      </c>
      <c r="E91" s="40" t="s">
        <v>54</v>
      </c>
      <c r="F91" s="41" t="s">
        <v>22</v>
      </c>
      <c r="G91" s="24">
        <v>25.8202</v>
      </c>
      <c r="H91" s="42">
        <f>AVERAGE(G90:G92)</f>
        <v>25.833966666666669</v>
      </c>
    </row>
    <row r="92" spans="1:8" ht="17" thickBot="1" x14ac:dyDescent="0.25">
      <c r="A92" s="52" t="s">
        <v>54</v>
      </c>
      <c r="B92" s="53" t="s">
        <v>89</v>
      </c>
      <c r="C92" s="24">
        <v>20.5535</v>
      </c>
      <c r="D92" s="33"/>
      <c r="E92" s="43" t="s">
        <v>54</v>
      </c>
      <c r="F92" s="44" t="s">
        <v>22</v>
      </c>
      <c r="G92" s="24">
        <v>25.8155</v>
      </c>
      <c r="H92" s="33"/>
    </row>
    <row r="93" spans="1:8" ht="17" thickBot="1" x14ac:dyDescent="0.25">
      <c r="A93" s="47" t="s">
        <v>55</v>
      </c>
      <c r="B93" s="48" t="s">
        <v>89</v>
      </c>
      <c r="C93" s="24">
        <v>23.284500000000001</v>
      </c>
      <c r="D93" s="29">
        <f>STDEV(C93:C95)</f>
        <v>5.9080143308333277E-2</v>
      </c>
      <c r="E93" s="38" t="s">
        <v>55</v>
      </c>
      <c r="F93" s="39" t="s">
        <v>22</v>
      </c>
      <c r="G93" s="24"/>
      <c r="H93" s="29"/>
    </row>
    <row r="94" spans="1:8" ht="17" thickBot="1" x14ac:dyDescent="0.25">
      <c r="A94" s="49" t="s">
        <v>55</v>
      </c>
      <c r="B94" s="50" t="s">
        <v>89</v>
      </c>
      <c r="C94" s="24">
        <v>23.313500000000001</v>
      </c>
      <c r="D94" s="51">
        <f>AVERAGE(C93:C95)</f>
        <v>23.332066666666666</v>
      </c>
      <c r="E94" s="40" t="s">
        <v>55</v>
      </c>
      <c r="F94" s="41" t="s">
        <v>22</v>
      </c>
      <c r="G94" s="24"/>
      <c r="H94" s="42">
        <f>AVERAGE(G81:G92)</f>
        <v>27.120991666666665</v>
      </c>
    </row>
    <row r="95" spans="1:8" ht="17" thickBot="1" x14ac:dyDescent="0.25">
      <c r="A95" s="52" t="s">
        <v>55</v>
      </c>
      <c r="B95" s="53" t="s">
        <v>89</v>
      </c>
      <c r="C95" s="24">
        <v>23.398199999999999</v>
      </c>
      <c r="D95" s="33"/>
      <c r="E95" s="43" t="s">
        <v>55</v>
      </c>
      <c r="F95" s="44" t="s">
        <v>22</v>
      </c>
      <c r="G95" s="24"/>
      <c r="H95" s="33"/>
    </row>
    <row r="97" spans="1:8" x14ac:dyDescent="0.2">
      <c r="A97" s="55" t="s">
        <v>80</v>
      </c>
      <c r="B97" s="55"/>
      <c r="C97" s="55"/>
      <c r="D97" s="55"/>
      <c r="E97" s="55"/>
      <c r="F97" s="55"/>
      <c r="G97" s="55"/>
      <c r="H97" s="55"/>
    </row>
    <row r="98" spans="1:8" x14ac:dyDescent="0.2">
      <c r="A98" s="27"/>
      <c r="B98" s="28" t="s">
        <v>89</v>
      </c>
      <c r="C98" s="27"/>
      <c r="D98" s="27"/>
      <c r="E98" s="34"/>
      <c r="F98" s="35" t="s">
        <v>93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47</v>
      </c>
      <c r="B100" s="31" t="s">
        <v>48</v>
      </c>
      <c r="C100" s="31" t="s">
        <v>49</v>
      </c>
      <c r="D100" s="32" t="s">
        <v>50</v>
      </c>
      <c r="E100" s="30" t="s">
        <v>47</v>
      </c>
      <c r="F100" s="31" t="s">
        <v>48</v>
      </c>
      <c r="G100" s="36" t="s">
        <v>49</v>
      </c>
      <c r="H100" s="37" t="s">
        <v>50</v>
      </c>
    </row>
    <row r="101" spans="1:8" ht="17" thickBot="1" x14ac:dyDescent="0.25">
      <c r="A101" s="47" t="s">
        <v>51</v>
      </c>
      <c r="B101" s="48" t="s">
        <v>89</v>
      </c>
      <c r="C101" s="24">
        <v>22.770099999999999</v>
      </c>
      <c r="D101" s="29">
        <f>STDEV(C101:C103)</f>
        <v>0.11762499734325157</v>
      </c>
      <c r="E101" s="38" t="s">
        <v>51</v>
      </c>
      <c r="F101" s="39" t="s">
        <v>22</v>
      </c>
      <c r="G101" s="24">
        <v>25.376899999999999</v>
      </c>
      <c r="H101" s="29">
        <f>STDEV(G101:G103)</f>
        <v>0.15274037885684652</v>
      </c>
    </row>
    <row r="102" spans="1:8" ht="17" thickBot="1" x14ac:dyDescent="0.25">
      <c r="A102" s="49" t="s">
        <v>51</v>
      </c>
      <c r="B102" s="50" t="s">
        <v>89</v>
      </c>
      <c r="C102" s="24">
        <v>22.678899999999999</v>
      </c>
      <c r="D102" s="51">
        <f>AVERAGE(C101:C103)</f>
        <v>22.661899999999999</v>
      </c>
      <c r="E102" s="40" t="s">
        <v>51</v>
      </c>
      <c r="F102" s="41" t="s">
        <v>22</v>
      </c>
      <c r="G102" s="24">
        <v>25.200600000000001</v>
      </c>
      <c r="H102" s="42">
        <f>AVERAGE(G101:G103)</f>
        <v>25.216733333333334</v>
      </c>
    </row>
    <row r="103" spans="1:8" ht="17" thickBot="1" x14ac:dyDescent="0.25">
      <c r="A103" s="52" t="s">
        <v>51</v>
      </c>
      <c r="B103" s="53" t="s">
        <v>89</v>
      </c>
      <c r="C103" s="24">
        <v>22.5367</v>
      </c>
      <c r="D103" s="33"/>
      <c r="E103" s="43" t="s">
        <v>51</v>
      </c>
      <c r="F103" s="44" t="s">
        <v>22</v>
      </c>
      <c r="G103" s="24">
        <v>25.072700000000001</v>
      </c>
      <c r="H103" s="33"/>
    </row>
    <row r="104" spans="1:8" ht="17" thickBot="1" x14ac:dyDescent="0.25">
      <c r="A104" s="47" t="s">
        <v>52</v>
      </c>
      <c r="B104" s="48" t="s">
        <v>89</v>
      </c>
      <c r="C104" s="24">
        <v>25.578099999999999</v>
      </c>
      <c r="D104" s="29">
        <f>STDEV(C104:C106)</f>
        <v>9.539163135901077E-2</v>
      </c>
      <c r="E104" s="38" t="s">
        <v>52</v>
      </c>
      <c r="F104" s="39" t="s">
        <v>22</v>
      </c>
      <c r="G104" s="24">
        <v>26.271799999999999</v>
      </c>
      <c r="H104" s="29">
        <f>STDEV(G104:G106)</f>
        <v>1.0930233300345047E-2</v>
      </c>
    </row>
    <row r="105" spans="1:8" ht="17" thickBot="1" x14ac:dyDescent="0.25">
      <c r="A105" s="49" t="s">
        <v>52</v>
      </c>
      <c r="B105" s="50" t="s">
        <v>89</v>
      </c>
      <c r="C105" s="24">
        <v>25.389399999999998</v>
      </c>
      <c r="D105" s="51">
        <f>AVERAGE(C104:C106)</f>
        <v>25.491866666666667</v>
      </c>
      <c r="E105" s="40" t="s">
        <v>52</v>
      </c>
      <c r="F105" s="41" t="s">
        <v>22</v>
      </c>
      <c r="G105" s="24">
        <v>26.255800000000001</v>
      </c>
      <c r="H105" s="42">
        <f>AVERAGE(G104:G106)</f>
        <v>26.259500000000003</v>
      </c>
    </row>
    <row r="106" spans="1:8" ht="17" thickBot="1" x14ac:dyDescent="0.25">
      <c r="A106" s="52" t="s">
        <v>52</v>
      </c>
      <c r="B106" s="54" t="s">
        <v>89</v>
      </c>
      <c r="C106" s="24">
        <v>25.508099999999999</v>
      </c>
      <c r="D106" s="33"/>
      <c r="E106" s="43" t="s">
        <v>52</v>
      </c>
      <c r="F106" s="44" t="s">
        <v>22</v>
      </c>
      <c r="G106" s="24">
        <v>26.250900000000001</v>
      </c>
      <c r="H106" s="33"/>
    </row>
    <row r="107" spans="1:8" ht="17" thickBot="1" x14ac:dyDescent="0.25">
      <c r="A107" s="47" t="s">
        <v>53</v>
      </c>
      <c r="B107" s="48" t="s">
        <v>89</v>
      </c>
      <c r="C107" s="24">
        <v>24.5442</v>
      </c>
      <c r="D107" s="29">
        <f>STDEV(C107:C109)</f>
        <v>7.9097555798731053E-2</v>
      </c>
      <c r="E107" s="38" t="s">
        <v>53</v>
      </c>
      <c r="F107" s="39" t="s">
        <v>22</v>
      </c>
      <c r="G107" s="24">
        <v>25.7441</v>
      </c>
      <c r="H107" s="29">
        <f>STDEV(G107:G109)</f>
        <v>8.9691638406263402E-2</v>
      </c>
    </row>
    <row r="108" spans="1:8" ht="17" thickBot="1" x14ac:dyDescent="0.25">
      <c r="A108" s="49" t="s">
        <v>53</v>
      </c>
      <c r="B108" s="50" t="s">
        <v>89</v>
      </c>
      <c r="C108" s="24">
        <v>24.4069</v>
      </c>
      <c r="D108" s="51">
        <f>AVERAGE(C107:C109)</f>
        <v>24.498233333333332</v>
      </c>
      <c r="E108" s="40" t="s">
        <v>53</v>
      </c>
      <c r="F108" s="41" t="s">
        <v>22</v>
      </c>
      <c r="G108" s="24">
        <v>25.872199999999999</v>
      </c>
      <c r="H108" s="42">
        <f>AVERAGE(G107:G109)</f>
        <v>25.771899999999999</v>
      </c>
    </row>
    <row r="109" spans="1:8" ht="17" thickBot="1" x14ac:dyDescent="0.25">
      <c r="A109" s="52" t="s">
        <v>53</v>
      </c>
      <c r="B109" s="53" t="s">
        <v>89</v>
      </c>
      <c r="C109" s="24">
        <v>24.543600000000001</v>
      </c>
      <c r="D109" s="33"/>
      <c r="E109" s="43" t="s">
        <v>53</v>
      </c>
      <c r="F109" s="44" t="s">
        <v>22</v>
      </c>
      <c r="G109" s="24">
        <v>25.699400000000001</v>
      </c>
      <c r="H109" s="33"/>
    </row>
    <row r="110" spans="1:8" ht="17" thickBot="1" x14ac:dyDescent="0.25">
      <c r="A110" s="47" t="s">
        <v>54</v>
      </c>
      <c r="B110" s="48" t="s">
        <v>89</v>
      </c>
      <c r="C110" s="24">
        <v>24.381799999999998</v>
      </c>
      <c r="D110" s="29">
        <f>STDEV(C110:C112)</f>
        <v>4.7442737413996329E-2</v>
      </c>
      <c r="E110" s="38" t="s">
        <v>54</v>
      </c>
      <c r="F110" s="39" t="s">
        <v>22</v>
      </c>
      <c r="G110" s="24">
        <v>27.2226</v>
      </c>
      <c r="H110" s="29">
        <f>STDEV(G110:G112)</f>
        <v>0.29592202238652854</v>
      </c>
    </row>
    <row r="111" spans="1:8" ht="17" thickBot="1" x14ac:dyDescent="0.25">
      <c r="A111" s="49" t="s">
        <v>54</v>
      </c>
      <c r="B111" s="50" t="s">
        <v>89</v>
      </c>
      <c r="C111" s="24">
        <v>24.44</v>
      </c>
      <c r="D111" s="51">
        <f>AVERAGE(C110:C112)</f>
        <v>24.432533333333328</v>
      </c>
      <c r="E111" s="40" t="s">
        <v>54</v>
      </c>
      <c r="F111" s="41" t="s">
        <v>22</v>
      </c>
      <c r="G111" s="24">
        <v>27.6037</v>
      </c>
      <c r="H111" s="42">
        <f>AVERAGE(G110:G112)</f>
        <v>27.54386666666667</v>
      </c>
    </row>
    <row r="112" spans="1:8" ht="17" thickBot="1" x14ac:dyDescent="0.25">
      <c r="A112" s="52" t="s">
        <v>54</v>
      </c>
      <c r="B112" s="53" t="s">
        <v>89</v>
      </c>
      <c r="C112" s="24">
        <v>24.4758</v>
      </c>
      <c r="D112" s="33"/>
      <c r="E112" s="43" t="s">
        <v>54</v>
      </c>
      <c r="F112" s="44" t="s">
        <v>22</v>
      </c>
      <c r="G112" s="24">
        <v>27.805299999999999</v>
      </c>
      <c r="H112" s="33"/>
    </row>
    <row r="113" spans="1:8" ht="17" thickBot="1" x14ac:dyDescent="0.25">
      <c r="A113" s="47" t="s">
        <v>55</v>
      </c>
      <c r="B113" s="48" t="s">
        <v>89</v>
      </c>
      <c r="C113" s="24">
        <v>24.023800000000001</v>
      </c>
      <c r="D113" s="29">
        <f>STDEV(C113:C115)</f>
        <v>0.16451431548652595</v>
      </c>
      <c r="E113" s="38" t="s">
        <v>55</v>
      </c>
      <c r="F113" s="39" t="s">
        <v>22</v>
      </c>
      <c r="G113" s="24">
        <v>26.0288</v>
      </c>
      <c r="H113" s="29">
        <f>STDEV(G113:G115)</f>
        <v>7.3677427570003867E-2</v>
      </c>
    </row>
    <row r="114" spans="1:8" ht="17" thickBot="1" x14ac:dyDescent="0.25">
      <c r="A114" s="49" t="s">
        <v>55</v>
      </c>
      <c r="B114" s="50" t="s">
        <v>89</v>
      </c>
      <c r="C114" s="24">
        <v>23.830200000000001</v>
      </c>
      <c r="D114" s="51">
        <f>AVERAGE(C113:C115)</f>
        <v>23.850200000000001</v>
      </c>
      <c r="E114" s="40" t="s">
        <v>55</v>
      </c>
      <c r="F114" s="41" t="s">
        <v>22</v>
      </c>
      <c r="G114" s="24">
        <v>25.930800000000001</v>
      </c>
      <c r="H114" s="42">
        <f>AVERAGE(G113:G115)</f>
        <v>26.011566666666667</v>
      </c>
    </row>
    <row r="115" spans="1:8" ht="17" thickBot="1" x14ac:dyDescent="0.25">
      <c r="A115" s="52" t="s">
        <v>55</v>
      </c>
      <c r="B115" s="53" t="s">
        <v>89</v>
      </c>
      <c r="C115" s="24">
        <v>23.6966</v>
      </c>
      <c r="D115" s="33"/>
      <c r="E115" s="43" t="s">
        <v>55</v>
      </c>
      <c r="F115" s="44" t="s">
        <v>22</v>
      </c>
      <c r="G115" s="24">
        <v>26.075099999999999</v>
      </c>
      <c r="H115" s="33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5" priority="30" operator="lessThan">
      <formula>0.3</formula>
    </cfRule>
  </conditionalFormatting>
  <conditionalFormatting sqref="D8">
    <cfRule type="cellIs" dxfId="274" priority="29" operator="lessThan">
      <formula>0.3</formula>
    </cfRule>
  </conditionalFormatting>
  <conditionalFormatting sqref="D11">
    <cfRule type="cellIs" dxfId="273" priority="28" operator="lessThan">
      <formula>0.3</formula>
    </cfRule>
  </conditionalFormatting>
  <conditionalFormatting sqref="D14">
    <cfRule type="cellIs" dxfId="272" priority="26" operator="lessThan">
      <formula>0.3</formula>
    </cfRule>
  </conditionalFormatting>
  <conditionalFormatting sqref="D17">
    <cfRule type="cellIs" dxfId="271" priority="27" operator="lessThan">
      <formula>0.3</formula>
    </cfRule>
  </conditionalFormatting>
  <conditionalFormatting sqref="D23">
    <cfRule type="cellIs" dxfId="270" priority="25" operator="lessThan">
      <formula>0.3</formula>
    </cfRule>
  </conditionalFormatting>
  <conditionalFormatting sqref="D26">
    <cfRule type="cellIs" dxfId="269" priority="24" operator="lessThan">
      <formula>0.3</formula>
    </cfRule>
  </conditionalFormatting>
  <conditionalFormatting sqref="D29">
    <cfRule type="cellIs" dxfId="268" priority="23" operator="lessThan">
      <formula>0.3</formula>
    </cfRule>
  </conditionalFormatting>
  <conditionalFormatting sqref="D32">
    <cfRule type="cellIs" dxfId="267" priority="21" operator="lessThan">
      <formula>0.3</formula>
    </cfRule>
  </conditionalFormatting>
  <conditionalFormatting sqref="D35">
    <cfRule type="cellIs" dxfId="266" priority="22" operator="lessThan">
      <formula>0.3</formula>
    </cfRule>
  </conditionalFormatting>
  <conditionalFormatting sqref="D43">
    <cfRule type="cellIs" dxfId="265" priority="20" operator="lessThan">
      <formula>0.3</formula>
    </cfRule>
  </conditionalFormatting>
  <conditionalFormatting sqref="D46">
    <cfRule type="cellIs" dxfId="264" priority="19" operator="lessThan">
      <formula>0.3</formula>
    </cfRule>
  </conditionalFormatting>
  <conditionalFormatting sqref="D49">
    <cfRule type="cellIs" dxfId="263" priority="18" operator="lessThan">
      <formula>0.3</formula>
    </cfRule>
  </conditionalFormatting>
  <conditionalFormatting sqref="D52">
    <cfRule type="cellIs" dxfId="262" priority="16" operator="lessThan">
      <formula>0.3</formula>
    </cfRule>
  </conditionalFormatting>
  <conditionalFormatting sqref="D55">
    <cfRule type="cellIs" dxfId="261" priority="17" operator="lessThan">
      <formula>0.3</formula>
    </cfRule>
  </conditionalFormatting>
  <conditionalFormatting sqref="D61">
    <cfRule type="cellIs" dxfId="260" priority="15" operator="lessThan">
      <formula>0.3</formula>
    </cfRule>
  </conditionalFormatting>
  <conditionalFormatting sqref="D64">
    <cfRule type="cellIs" dxfId="259" priority="14" operator="lessThan">
      <formula>0.3</formula>
    </cfRule>
  </conditionalFormatting>
  <conditionalFormatting sqref="D67">
    <cfRule type="cellIs" dxfId="258" priority="13" operator="lessThan">
      <formula>0.3</formula>
    </cfRule>
  </conditionalFormatting>
  <conditionalFormatting sqref="D70">
    <cfRule type="cellIs" dxfId="257" priority="11" operator="lessThan">
      <formula>0.3</formula>
    </cfRule>
  </conditionalFormatting>
  <conditionalFormatting sqref="D73">
    <cfRule type="cellIs" dxfId="256" priority="12" operator="lessThan">
      <formula>0.3</formula>
    </cfRule>
  </conditionalFormatting>
  <conditionalFormatting sqref="D81">
    <cfRule type="cellIs" dxfId="255" priority="10" operator="lessThan">
      <formula>0.3</formula>
    </cfRule>
  </conditionalFormatting>
  <conditionalFormatting sqref="D84">
    <cfRule type="cellIs" dxfId="254" priority="9" operator="lessThan">
      <formula>0.3</formula>
    </cfRule>
  </conditionalFormatting>
  <conditionalFormatting sqref="D87">
    <cfRule type="cellIs" dxfId="253" priority="8" operator="lessThan">
      <formula>0.3</formula>
    </cfRule>
  </conditionalFormatting>
  <conditionalFormatting sqref="D90">
    <cfRule type="cellIs" dxfId="252" priority="6" operator="lessThan">
      <formula>0.3</formula>
    </cfRule>
  </conditionalFormatting>
  <conditionalFormatting sqref="D93">
    <cfRule type="cellIs" dxfId="251" priority="7" operator="lessThan">
      <formula>0.3</formula>
    </cfRule>
  </conditionalFormatting>
  <conditionalFormatting sqref="D101">
    <cfRule type="cellIs" dxfId="250" priority="5" operator="lessThan">
      <formula>0.3</formula>
    </cfRule>
  </conditionalFormatting>
  <conditionalFormatting sqref="D104">
    <cfRule type="cellIs" dxfId="249" priority="4" operator="lessThan">
      <formula>0.3</formula>
    </cfRule>
  </conditionalFormatting>
  <conditionalFormatting sqref="D107">
    <cfRule type="cellIs" dxfId="248" priority="3" operator="lessThan">
      <formula>0.3</formula>
    </cfRule>
  </conditionalFormatting>
  <conditionalFormatting sqref="D110">
    <cfRule type="cellIs" dxfId="247" priority="1" operator="lessThan">
      <formula>0.3</formula>
    </cfRule>
  </conditionalFormatting>
  <conditionalFormatting sqref="D113">
    <cfRule type="cellIs" dxfId="246" priority="2" operator="lessThan">
      <formula>0.3</formula>
    </cfRule>
  </conditionalFormatting>
  <conditionalFormatting sqref="H5">
    <cfRule type="cellIs" dxfId="245" priority="60" operator="lessThan">
      <formula>0.3</formula>
    </cfRule>
  </conditionalFormatting>
  <conditionalFormatting sqref="H8">
    <cfRule type="cellIs" dxfId="244" priority="59" operator="lessThan">
      <formula>0.3</formula>
    </cfRule>
  </conditionalFormatting>
  <conditionalFormatting sqref="H11">
    <cfRule type="cellIs" dxfId="243" priority="58" operator="lessThan">
      <formula>0.3</formula>
    </cfRule>
  </conditionalFormatting>
  <conditionalFormatting sqref="H14">
    <cfRule type="cellIs" dxfId="242" priority="57" operator="lessThan">
      <formula>0.3</formula>
    </cfRule>
  </conditionalFormatting>
  <conditionalFormatting sqref="H17">
    <cfRule type="cellIs" dxfId="241" priority="56" operator="lessThan">
      <formula>0.3</formula>
    </cfRule>
  </conditionalFormatting>
  <conditionalFormatting sqref="H23">
    <cfRule type="cellIs" dxfId="240" priority="55" operator="lessThan">
      <formula>0.3</formula>
    </cfRule>
  </conditionalFormatting>
  <conditionalFormatting sqref="H26">
    <cfRule type="cellIs" dxfId="239" priority="54" operator="lessThan">
      <formula>0.3</formula>
    </cfRule>
  </conditionalFormatting>
  <conditionalFormatting sqref="H29">
    <cfRule type="cellIs" dxfId="238" priority="53" operator="lessThan">
      <formula>0.3</formula>
    </cfRule>
  </conditionalFormatting>
  <conditionalFormatting sqref="H32">
    <cfRule type="cellIs" dxfId="237" priority="52" operator="lessThan">
      <formula>0.3</formula>
    </cfRule>
  </conditionalFormatting>
  <conditionalFormatting sqref="H35">
    <cfRule type="cellIs" dxfId="236" priority="51" operator="lessThan">
      <formula>0.3</formula>
    </cfRule>
  </conditionalFormatting>
  <conditionalFormatting sqref="H43">
    <cfRule type="cellIs" dxfId="235" priority="50" operator="lessThan">
      <formula>0.3</formula>
    </cfRule>
  </conditionalFormatting>
  <conditionalFormatting sqref="H46">
    <cfRule type="cellIs" dxfId="234" priority="49" operator="lessThan">
      <formula>0.3</formula>
    </cfRule>
  </conditionalFormatting>
  <conditionalFormatting sqref="H49">
    <cfRule type="cellIs" dxfId="233" priority="48" operator="lessThan">
      <formula>0.3</formula>
    </cfRule>
  </conditionalFormatting>
  <conditionalFormatting sqref="H52">
    <cfRule type="cellIs" dxfId="232" priority="47" operator="lessThan">
      <formula>0.3</formula>
    </cfRule>
  </conditionalFormatting>
  <conditionalFormatting sqref="H55">
    <cfRule type="cellIs" dxfId="231" priority="46" operator="lessThan">
      <formula>0.3</formula>
    </cfRule>
  </conditionalFormatting>
  <conditionalFormatting sqref="H61">
    <cfRule type="cellIs" dxfId="230" priority="45" operator="lessThan">
      <formula>0.3</formula>
    </cfRule>
  </conditionalFormatting>
  <conditionalFormatting sqref="H64">
    <cfRule type="cellIs" dxfId="229" priority="44" operator="lessThan">
      <formula>0.3</formula>
    </cfRule>
  </conditionalFormatting>
  <conditionalFormatting sqref="H67">
    <cfRule type="cellIs" dxfId="228" priority="43" operator="lessThan">
      <formula>0.3</formula>
    </cfRule>
  </conditionalFormatting>
  <conditionalFormatting sqref="H70">
    <cfRule type="cellIs" dxfId="227" priority="42" operator="lessThan">
      <formula>0.3</formula>
    </cfRule>
  </conditionalFormatting>
  <conditionalFormatting sqref="H73">
    <cfRule type="cellIs" dxfId="226" priority="41" operator="lessThan">
      <formula>0.3</formula>
    </cfRule>
  </conditionalFormatting>
  <conditionalFormatting sqref="H81">
    <cfRule type="cellIs" dxfId="225" priority="40" operator="lessThan">
      <formula>0.3</formula>
    </cfRule>
  </conditionalFormatting>
  <conditionalFormatting sqref="H84">
    <cfRule type="cellIs" dxfId="224" priority="39" operator="lessThan">
      <formula>0.3</formula>
    </cfRule>
  </conditionalFormatting>
  <conditionalFormatting sqref="H87">
    <cfRule type="cellIs" dxfId="223" priority="38" operator="lessThan">
      <formula>0.3</formula>
    </cfRule>
  </conditionalFormatting>
  <conditionalFormatting sqref="H90">
    <cfRule type="cellIs" dxfId="222" priority="37" operator="lessThan">
      <formula>0.3</formula>
    </cfRule>
  </conditionalFormatting>
  <conditionalFormatting sqref="H93">
    <cfRule type="cellIs" dxfId="221" priority="36" operator="lessThan">
      <formula>0.3</formula>
    </cfRule>
  </conditionalFormatting>
  <conditionalFormatting sqref="H101">
    <cfRule type="cellIs" dxfId="220" priority="35" operator="lessThan">
      <formula>0.3</formula>
    </cfRule>
  </conditionalFormatting>
  <conditionalFormatting sqref="H104">
    <cfRule type="cellIs" dxfId="219" priority="34" operator="lessThan">
      <formula>0.3</formula>
    </cfRule>
  </conditionalFormatting>
  <conditionalFormatting sqref="H107">
    <cfRule type="cellIs" dxfId="218" priority="33" operator="lessThan">
      <formula>0.3</formula>
    </cfRule>
  </conditionalFormatting>
  <conditionalFormatting sqref="H110">
    <cfRule type="cellIs" dxfId="217" priority="32" operator="lessThan">
      <formula>0.3</formula>
    </cfRule>
  </conditionalFormatting>
  <conditionalFormatting sqref="H113">
    <cfRule type="cellIs" dxfId="216" priority="3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B158" workbookViewId="0">
      <selection activeCell="M162" sqref="M162:N172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20.619299999999999</v>
      </c>
      <c r="F2" s="4">
        <f>AVERAGE(E2)</f>
        <v>20.619299999999999</v>
      </c>
      <c r="G2" s="4">
        <f>SUM(F2,-F9)</f>
        <v>-5.3963000000000001</v>
      </c>
      <c r="H2" s="4">
        <f>SUM(G5,-G2)</f>
        <v>-0.79319999999999879</v>
      </c>
      <c r="I2" s="14">
        <f>POWER(2,-H2)</f>
        <v>1.7329139290300801</v>
      </c>
      <c r="K2" s="17" t="s">
        <v>29</v>
      </c>
      <c r="L2" s="16" t="s">
        <v>28</v>
      </c>
      <c r="M2" s="4" t="s">
        <v>89</v>
      </c>
      <c r="N2" s="4"/>
      <c r="O2" s="15">
        <f>P19</f>
        <v>20.619299999999999</v>
      </c>
      <c r="P2" s="4">
        <f>AVERAGE(O2)</f>
        <v>20.619299999999999</v>
      </c>
      <c r="Q2" s="4">
        <f>SUM(P2,-P9)</f>
        <v>-5.3963000000000001</v>
      </c>
      <c r="R2" s="4">
        <f>SUM(Q5,-Q2)</f>
        <v>-0.1570999999999998</v>
      </c>
      <c r="S2" s="14">
        <f>POWER(2,-R2)</f>
        <v>1.1150435049752967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20.0063</v>
      </c>
      <c r="F5" s="4">
        <f>AVERAGE(E5:E6)</f>
        <v>20.0063</v>
      </c>
      <c r="G5" s="4">
        <f>SUM(F5,-F12)</f>
        <v>-6.1894999999999989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20.553999999999998</v>
      </c>
      <c r="P5" s="4">
        <f>AVERAGE(O5:O6)</f>
        <v>20.553999999999998</v>
      </c>
      <c r="Q5" s="4">
        <f>SUM(P5,-P12)</f>
        <v>-5.5533999999999999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26.015599999999999</v>
      </c>
      <c r="F9" s="4">
        <f>AVERAGE(E9)</f>
        <v>26.015599999999999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26.015599999999999</v>
      </c>
      <c r="P9" s="4">
        <f>AVERAGE(O9)</f>
        <v>26.015599999999999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26.195799999999998</v>
      </c>
      <c r="F12" s="4">
        <f>AVERAGE(E12:E13)</f>
        <v>26.195799999999998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26.107399999999998</v>
      </c>
      <c r="P12" s="4">
        <f>AVERAGE(O12:O13)</f>
        <v>26.107399999999998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20.619299999999999</v>
      </c>
      <c r="F18" s="4">
        <f>AVERAGE(E18:E19)</f>
        <v>20.619299999999999</v>
      </c>
      <c r="G18" s="4">
        <f>SUM(F18,-F25)</f>
        <v>-5.3963000000000001</v>
      </c>
      <c r="H18" s="4">
        <f>SUM(G21,-G18)</f>
        <v>-0.82290000000000063</v>
      </c>
      <c r="I18" s="14">
        <f>POWER(2,-H18)</f>
        <v>1.7689582515710167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26.015599999999999</v>
      </c>
      <c r="P19" s="25">
        <v>20.619299999999999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26.107399999999998</v>
      </c>
      <c r="P20" s="25">
        <v>20.553999999999998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19.986899999999999</v>
      </c>
      <c r="F21" s="4">
        <f>AVERAGE(E21:E22)</f>
        <v>19.986899999999999</v>
      </c>
      <c r="G21" s="4">
        <f>SUM(F21,-F28)</f>
        <v>-6.2192000000000007</v>
      </c>
      <c r="H21" s="4"/>
      <c r="I21" s="5"/>
      <c r="N21" s="25" t="s">
        <v>21</v>
      </c>
      <c r="O21" s="25">
        <v>26.195799999999998</v>
      </c>
      <c r="P21" s="25">
        <v>20.0063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26.206099999999999</v>
      </c>
      <c r="P22" s="25">
        <v>19.986899999999999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26.015599999999999</v>
      </c>
      <c r="F25" s="4">
        <f>AVERAGE(E25:E26)</f>
        <v>26.015599999999999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26.206099999999999</v>
      </c>
      <c r="F28" s="4">
        <f>AVERAGE(E28:E29)</f>
        <v>26.206099999999999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20.309899999999999</v>
      </c>
      <c r="F35" s="4">
        <f>AVERAGE(E35)</f>
        <v>20.309899999999999</v>
      </c>
      <c r="G35" s="4">
        <f>SUM(F35,-F42)</f>
        <v>-4.3384999999999998</v>
      </c>
      <c r="H35" s="4">
        <f>SUM(G38,-G35)</f>
        <v>2.1473000000000013</v>
      </c>
      <c r="I35" s="14">
        <f>POWER(2,-H35)</f>
        <v>0.22573468244953784</v>
      </c>
      <c r="K35" s="17" t="s">
        <v>32</v>
      </c>
      <c r="L35" s="16" t="s">
        <v>28</v>
      </c>
      <c r="M35" s="4" t="s">
        <v>89</v>
      </c>
      <c r="N35" s="4"/>
      <c r="O35" s="15">
        <f>P53</f>
        <v>20.309899999999999</v>
      </c>
      <c r="P35" s="4">
        <f>AVERAGE(O35)</f>
        <v>20.309899999999999</v>
      </c>
      <c r="Q35" s="4">
        <f>SUM(P35,-P42)</f>
        <v>-4.3384999999999998</v>
      </c>
      <c r="R35" s="4">
        <f>SUM(Q38,-Q35)</f>
        <v>-2.2999999999999687E-2</v>
      </c>
      <c r="S35" s="14">
        <f>POWER(2,-R35)</f>
        <v>1.0160701429937016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20.3901</v>
      </c>
      <c r="F38" s="4">
        <f>AVERAGE(E38:E39)</f>
        <v>20.3901</v>
      </c>
      <c r="G38" s="4">
        <f>SUM(F38,-F45)</f>
        <v>-2.1911999999999985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20.293199999999999</v>
      </c>
      <c r="P38" s="4">
        <f>AVERAGE(O38:O39)</f>
        <v>20.293199999999999</v>
      </c>
      <c r="Q38" s="4">
        <f>SUM(P38,-P45)</f>
        <v>-4.3614999999999995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24.648399999999999</v>
      </c>
      <c r="F42" s="4">
        <f>AVERAGE(E42)</f>
        <v>24.648399999999999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24.648399999999999</v>
      </c>
      <c r="P42" s="4">
        <f>AVERAGE(O42)</f>
        <v>24.648399999999999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22.581299999999999</v>
      </c>
      <c r="F45" s="4">
        <f>AVERAGE(E45:E46)</f>
        <v>22.581299999999999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24.654699999999998</v>
      </c>
      <c r="P45" s="4">
        <f>AVERAGE(O45:O46)</f>
        <v>24.654699999999998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20.309899999999999</v>
      </c>
      <c r="F51" s="4">
        <f>AVERAGE(E51:E52)</f>
        <v>20.309899999999999</v>
      </c>
      <c r="G51" s="4">
        <f>SUM(F51,-F58)</f>
        <v>-4.3384999999999998</v>
      </c>
      <c r="H51" s="4">
        <f>SUM(G54,-G51)</f>
        <v>1.9097999999999971</v>
      </c>
      <c r="I51" s="14">
        <f>POWER(2,-H51)</f>
        <v>0.26612943642990999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24.648399999999999</v>
      </c>
      <c r="P53">
        <v>20.309899999999999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20.247699999999998</v>
      </c>
      <c r="F54" s="4">
        <f>AVERAGE(E54:E55)</f>
        <v>20.247699999999998</v>
      </c>
      <c r="G54" s="4">
        <f>SUM(F54,-F61)</f>
        <v>-2.4287000000000027</v>
      </c>
      <c r="H54" s="4"/>
      <c r="I54" s="5"/>
      <c r="N54" t="s">
        <v>64</v>
      </c>
      <c r="O54">
        <v>24.654699999999998</v>
      </c>
      <c r="P54">
        <v>20.293199999999999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22.581299999999999</v>
      </c>
      <c r="P55">
        <v>20.3901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22.676400000000001</v>
      </c>
      <c r="P56">
        <v>20.247699999999998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24.648399999999999</v>
      </c>
      <c r="F58" s="4">
        <f>AVERAGE(E58:E59)</f>
        <v>24.648399999999999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22.676400000000001</v>
      </c>
      <c r="F61" s="4">
        <f>AVERAGE(E61:E62)</f>
        <v>22.676400000000001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19.233599999999999</v>
      </c>
      <c r="F67" s="4">
        <f>AVERAGE(E67)</f>
        <v>19.233599999999999</v>
      </c>
      <c r="G67" s="4">
        <f>SUM(F67,-F74)</f>
        <v>-6.1895000000000024</v>
      </c>
      <c r="H67" s="4">
        <f>SUM(G70,-G67)</f>
        <v>4.356500000000004</v>
      </c>
      <c r="I67" s="14">
        <f>POWER(2,-H67)</f>
        <v>4.8816071217637161E-2</v>
      </c>
      <c r="K67" s="17" t="s">
        <v>34</v>
      </c>
      <c r="L67" s="16" t="s">
        <v>28</v>
      </c>
      <c r="M67" s="4" t="s">
        <v>89</v>
      </c>
      <c r="N67" s="4"/>
      <c r="O67" s="15">
        <f>P87</f>
        <v>19.233599999999999</v>
      </c>
      <c r="P67" s="4">
        <f>AVERAGE(O67)</f>
        <v>19.233599999999999</v>
      </c>
      <c r="Q67" s="4">
        <f>SUM(P67,-P74)</f>
        <v>-6.1895000000000024</v>
      </c>
      <c r="R67" s="4">
        <f>SUM(Q70,-Q67)</f>
        <v>5.2200000000002689E-2</v>
      </c>
      <c r="S67" s="14">
        <f>POWER(2,-R67)</f>
        <v>0.96446447215018671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20.232500000000002</v>
      </c>
      <c r="F70" s="4">
        <f>AVERAGE(E70:E71)</f>
        <v>20.232500000000002</v>
      </c>
      <c r="G70" s="4">
        <f>SUM(F70,-F77)</f>
        <v>-1.8329999999999984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19.252099999999999</v>
      </c>
      <c r="P70" s="4">
        <f>AVERAGE(O70:O71)</f>
        <v>19.252099999999999</v>
      </c>
      <c r="Q70" s="4">
        <f>SUM(P70,-P77)</f>
        <v>-6.1372999999999998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25.423100000000002</v>
      </c>
      <c r="F74" s="4">
        <f>AVERAGE(E74)</f>
        <v>25.423100000000002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25.423100000000002</v>
      </c>
      <c r="P74" s="4">
        <f>AVERAGE(O74)</f>
        <v>25.423100000000002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22.0655</v>
      </c>
      <c r="F77" s="4">
        <f>AVERAGE(E77:E78)</f>
        <v>22.0655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25.389399999999998</v>
      </c>
      <c r="P77" s="4">
        <f>AVERAGE(O77:O78)</f>
        <v>25.389399999999998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19.233599999999999</v>
      </c>
      <c r="F83" s="4">
        <f>AVERAGE(E83:E84)</f>
        <v>19.233599999999999</v>
      </c>
      <c r="G83" s="4">
        <f>SUM(F83,-F90)</f>
        <v>-6.1895000000000024</v>
      </c>
      <c r="H83" s="4">
        <f>SUM(G86,-G83)</f>
        <v>4.3416000000000032</v>
      </c>
      <c r="I83" s="14">
        <f>POWER(2,-H83)</f>
        <v>4.9322850855672284E-2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20.1418</v>
      </c>
      <c r="F86" s="4">
        <f>AVERAGE(E86:E87)</f>
        <v>20.1418</v>
      </c>
      <c r="G86" s="4">
        <f>SUM(F86,-F93)</f>
        <v>-1.8478999999999992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25.423100000000002</v>
      </c>
      <c r="P87">
        <v>19.233599999999999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25.389399999999998</v>
      </c>
      <c r="P88">
        <v>19.252099999999999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22.0655</v>
      </c>
      <c r="P89">
        <v>20.232500000000002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25.423100000000002</v>
      </c>
      <c r="F90" s="4">
        <f>AVERAGE(E90:E91)</f>
        <v>25.423100000000002</v>
      </c>
      <c r="G90" s="4"/>
      <c r="H90" s="4"/>
      <c r="I90" s="5"/>
      <c r="N90" t="s">
        <v>67</v>
      </c>
      <c r="O90">
        <v>21.989699999999999</v>
      </c>
      <c r="P90">
        <v>20.1418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21.989699999999999</v>
      </c>
      <c r="F93" s="4">
        <f>AVERAGE(E93:E94)</f>
        <v>21.989699999999999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19.563199999999998</v>
      </c>
      <c r="F99" s="4">
        <f>AVERAGE(E99)</f>
        <v>19.563199999999998</v>
      </c>
      <c r="G99" s="4">
        <f>SUM(F99,-F106)</f>
        <v>-5.7620000000000005</v>
      </c>
      <c r="H99" s="4">
        <f>SUM(G102,-G99)</f>
        <v>2.4301999999999992</v>
      </c>
      <c r="I99" s="14">
        <f>POWER(2,-H99)</f>
        <v>0.18553972327847201</v>
      </c>
      <c r="K99" s="17" t="s">
        <v>35</v>
      </c>
      <c r="L99" s="16" t="s">
        <v>28</v>
      </c>
      <c r="M99" s="4" t="s">
        <v>89</v>
      </c>
      <c r="N99" s="4"/>
      <c r="O99" s="15">
        <f>P119</f>
        <v>19.563199999999998</v>
      </c>
      <c r="P99" s="4">
        <f>AVERAGE(O99)</f>
        <v>19.563199999999998</v>
      </c>
      <c r="Q99" s="4">
        <f>SUM(P99,-P106)</f>
        <v>-5.7620000000000005</v>
      </c>
      <c r="R99" s="4">
        <f>SUM(Q102,-Q99)</f>
        <v>-6.0000000000002274E-3</v>
      </c>
      <c r="S99" s="14">
        <f>POWER(2,-R99)</f>
        <v>1.0041675432389734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21.0657</v>
      </c>
      <c r="F102" s="4">
        <f>AVERAGE(E102:E103)</f>
        <v>21.0657</v>
      </c>
      <c r="G102" s="4">
        <f>SUM(F102,-F109)</f>
        <v>-3.3318000000000012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19.562999999999999</v>
      </c>
      <c r="P102" s="4">
        <f>AVERAGE(O102:O103)</f>
        <v>19.562999999999999</v>
      </c>
      <c r="Q102" s="4">
        <f>SUM(P102,-P109)</f>
        <v>-5.7680000000000007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25.325199999999999</v>
      </c>
      <c r="F106" s="4">
        <f>AVERAGE(E106)</f>
        <v>25.325199999999999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25.325199999999999</v>
      </c>
      <c r="P106" s="4">
        <f>AVERAGE(O106)</f>
        <v>25.325199999999999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24.397500000000001</v>
      </c>
      <c r="F109" s="4">
        <f>AVERAGE(E109:E110)</f>
        <v>24.397500000000001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25.331</v>
      </c>
      <c r="P109" s="4">
        <f>AVERAGE(O109:O110)</f>
        <v>25.331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19.563199999999998</v>
      </c>
      <c r="F115" s="4">
        <f>AVERAGE(E115:E116)</f>
        <v>19.563199999999998</v>
      </c>
      <c r="G115" s="4">
        <f>SUM(F115,-F122)</f>
        <v>-5.7620000000000005</v>
      </c>
      <c r="H115" s="4">
        <f>SUM(G118,-G115)</f>
        <v>2.5215999999999994</v>
      </c>
      <c r="I115" s="14">
        <f>POWER(2,-H115)</f>
        <v>0.17414971294359655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21.198</v>
      </c>
      <c r="F118" s="4">
        <f>AVERAGE(E118:E119)</f>
        <v>21.198</v>
      </c>
      <c r="G118" s="4">
        <f>SUM(F118,-F125)</f>
        <v>-3.2404000000000011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25.325199999999999</v>
      </c>
      <c r="P119" s="26">
        <v>19.563199999999998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25.331</v>
      </c>
      <c r="P120" s="26">
        <v>19.562999999999999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24.397500000000001</v>
      </c>
      <c r="P121" s="26">
        <v>21.0657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25.325199999999999</v>
      </c>
      <c r="F122" s="4">
        <f>AVERAGE(E122:E123)</f>
        <v>25.325199999999999</v>
      </c>
      <c r="G122" s="4"/>
      <c r="H122" s="4"/>
      <c r="I122" s="5"/>
      <c r="N122" s="26" t="s">
        <v>45</v>
      </c>
      <c r="O122" s="26">
        <v>24.438400000000001</v>
      </c>
      <c r="P122" s="26">
        <v>21.198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24.438400000000001</v>
      </c>
      <c r="F125" s="4">
        <f>AVERAGE(E125:E126)</f>
        <v>24.438400000000001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20.233899999999998</v>
      </c>
      <c r="F132" s="4">
        <f>AVERAGE(E132)</f>
        <v>20.233899999999998</v>
      </c>
      <c r="G132" s="4">
        <f>SUM(F132,-F139)</f>
        <v>-4.4531000000000027</v>
      </c>
      <c r="H132" s="4">
        <f>SUM(G135,-G132)</f>
        <v>2.2648000000000046</v>
      </c>
      <c r="I132" s="14">
        <f>POWER(2,-H132)</f>
        <v>0.20807852748746636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20.233899999999998</v>
      </c>
      <c r="P132" s="4">
        <f>AVERAGE(O132)</f>
        <v>20.233899999999998</v>
      </c>
      <c r="Q132" s="4">
        <f>SUM(P132,-P139)</f>
        <v>-4.4531000000000027</v>
      </c>
      <c r="R132" s="4">
        <f>SUM(Q135,-Q132)</f>
        <v>0.10280000000000555</v>
      </c>
      <c r="S132" s="14">
        <f>POWER(2,-R132)</f>
        <v>0.93122390592742499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20.1112</v>
      </c>
      <c r="F135" s="4">
        <f>AVERAGE(E135:E136)</f>
        <v>20.1112</v>
      </c>
      <c r="G135" s="4">
        <f>SUM(F135,-F142)</f>
        <v>-2.1882999999999981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20.177900000000001</v>
      </c>
      <c r="P135" s="4">
        <f>AVERAGE(O135:O136)</f>
        <v>20.177900000000001</v>
      </c>
      <c r="Q135" s="4">
        <f>SUM(P135,-P142)</f>
        <v>-4.3502999999999972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24.687000000000001</v>
      </c>
      <c r="F139" s="4">
        <f>AVERAGE(E139)</f>
        <v>24.687000000000001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24.687000000000001</v>
      </c>
      <c r="P139" s="4">
        <f>AVERAGE(O139)</f>
        <v>24.687000000000001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22.299499999999998</v>
      </c>
      <c r="F142" s="4">
        <f>AVERAGE(E142:E143)</f>
        <v>22.299499999999998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24.528199999999998</v>
      </c>
      <c r="P142" s="4">
        <f>AVERAGE(O142:O143)</f>
        <v>24.528199999999998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20.233899999999998</v>
      </c>
      <c r="F148" s="4">
        <f>AVERAGE(E148:E149)</f>
        <v>20.233899999999998</v>
      </c>
      <c r="G148" s="4">
        <f>SUM(F148,-F155)</f>
        <v>-4.4531000000000027</v>
      </c>
      <c r="H148" s="4">
        <f>SUM(G151,-G148)</f>
        <v>1.7129000000000012</v>
      </c>
      <c r="I148" s="14">
        <f>POWER(2,-H148)</f>
        <v>0.30504627103154114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20.146799999999999</v>
      </c>
      <c r="F151" s="4">
        <f>AVERAGE(E151:E152)</f>
        <v>20.146799999999999</v>
      </c>
      <c r="G151" s="4">
        <f>SUM(F151,-F158)</f>
        <v>-2.7402000000000015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24.687000000000001</v>
      </c>
      <c r="P152" s="9">
        <v>20.233899999999998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24.528199999999998</v>
      </c>
      <c r="P153" s="9">
        <v>20.177900000000001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22.299499999999998</v>
      </c>
      <c r="P154" s="9">
        <v>20.1112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24.687000000000001</v>
      </c>
      <c r="F155" s="4">
        <f>AVERAGE(E155:E156)</f>
        <v>24.687000000000001</v>
      </c>
      <c r="G155" s="4"/>
      <c r="H155" s="4"/>
      <c r="I155" s="5"/>
      <c r="N155" s="9" t="s">
        <v>46</v>
      </c>
      <c r="O155" s="9">
        <v>22.887</v>
      </c>
      <c r="P155" s="9">
        <v>20.146799999999999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22.887</v>
      </c>
      <c r="F158" s="4">
        <f>AVERAGE(E158:E159)</f>
        <v>22.887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1.1150435049752967</v>
      </c>
      <c r="N163" s="1">
        <f>I2</f>
        <v>1.7329139290300801</v>
      </c>
    </row>
    <row r="164" spans="1:14" x14ac:dyDescent="0.2">
      <c r="M164">
        <f>S35</f>
        <v>1.0160701429937016</v>
      </c>
      <c r="N164">
        <f>I18</f>
        <v>1.7689582515710167</v>
      </c>
    </row>
    <row r="165" spans="1:14" x14ac:dyDescent="0.2">
      <c r="M165">
        <f>S67</f>
        <v>0.96446447215018671</v>
      </c>
      <c r="N165">
        <f>I35</f>
        <v>0.22573468244953784</v>
      </c>
    </row>
    <row r="166" spans="1:14" x14ac:dyDescent="0.2">
      <c r="M166" s="1">
        <f>S99</f>
        <v>1.0041675432389734</v>
      </c>
      <c r="N166" s="1">
        <f>I51</f>
        <v>0.26612943642990999</v>
      </c>
    </row>
    <row r="167" spans="1:14" x14ac:dyDescent="0.2">
      <c r="M167" s="1">
        <f>S132</f>
        <v>0.93122390592742499</v>
      </c>
      <c r="N167">
        <f>I67</f>
        <v>4.8816071217637161E-2</v>
      </c>
    </row>
    <row r="168" spans="1:14" x14ac:dyDescent="0.2">
      <c r="N168">
        <f>I83</f>
        <v>4.9322850855672284E-2</v>
      </c>
    </row>
    <row r="169" spans="1:14" x14ac:dyDescent="0.2">
      <c r="N169">
        <f>I99</f>
        <v>0.18553972327847201</v>
      </c>
    </row>
    <row r="170" spans="1:14" x14ac:dyDescent="0.2">
      <c r="N170">
        <f>I115</f>
        <v>0.17414971294359655</v>
      </c>
    </row>
    <row r="171" spans="1:14" x14ac:dyDescent="0.2">
      <c r="N171">
        <f>I132</f>
        <v>0.20807852748746636</v>
      </c>
    </row>
    <row r="172" spans="1:14" x14ac:dyDescent="0.2">
      <c r="N172">
        <f>I148</f>
        <v>0.30504627103154114</v>
      </c>
    </row>
    <row r="179" spans="12:15" x14ac:dyDescent="0.2">
      <c r="L179" t="s">
        <v>3</v>
      </c>
      <c r="M179">
        <f>AVERAGE(M163:M168)</f>
        <v>1.0061939138571168</v>
      </c>
      <c r="N179">
        <f>AVERAGE(N163:N172)</f>
        <v>0.49646894562949306</v>
      </c>
    </row>
    <row r="180" spans="12:15" x14ac:dyDescent="0.2">
      <c r="L180" t="s">
        <v>2</v>
      </c>
      <c r="M180">
        <f>STDEV(M163:M168)</f>
        <v>6.9483321668918283E-2</v>
      </c>
      <c r="N180">
        <f>STDEV(N163:N172)</f>
        <v>0.66625734352492372</v>
      </c>
    </row>
    <row r="181" spans="12:15" x14ac:dyDescent="0.2">
      <c r="L181" t="s">
        <v>1</v>
      </c>
      <c r="N181">
        <f>TTEST(M163:M167,N163:N172,2,2)</f>
        <v>0.11786701262070486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1.0061939138571168</v>
      </c>
      <c r="M184">
        <f>N179</f>
        <v>0.49646894562949306</v>
      </c>
    </row>
    <row r="185" spans="12:15" x14ac:dyDescent="0.2">
      <c r="L185">
        <f>M180</f>
        <v>6.9483321668918283E-2</v>
      </c>
      <c r="M185">
        <f>N180</f>
        <v>0.66625734352492372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C160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20.619299999999999</v>
      </c>
      <c r="F2" s="4">
        <f>AVERAGE(E2)</f>
        <v>20.619299999999999</v>
      </c>
      <c r="G2" s="4">
        <f>SUM(F2,-F9)</f>
        <v>-5.3963000000000001</v>
      </c>
      <c r="H2" s="4">
        <f>SUM(G5,-G2)</f>
        <v>-0.79319999999999879</v>
      </c>
      <c r="I2" s="14">
        <f>POWER(2,-H2)</f>
        <v>1.7329139290300801</v>
      </c>
      <c r="K2" s="17" t="s">
        <v>29</v>
      </c>
      <c r="L2" s="16" t="s">
        <v>28</v>
      </c>
      <c r="M2" s="4" t="s">
        <v>89</v>
      </c>
      <c r="N2" s="4"/>
      <c r="O2" s="15">
        <f>P19</f>
        <v>20.619299999999999</v>
      </c>
      <c r="P2" s="4">
        <f>AVERAGE(O2)</f>
        <v>20.619299999999999</v>
      </c>
      <c r="Q2" s="4">
        <f>SUM(P2,-P9)</f>
        <v>-5.3963000000000001</v>
      </c>
      <c r="R2" s="4">
        <f>SUM(Q5,-Q2)</f>
        <v>-0.1570999999999998</v>
      </c>
      <c r="S2" s="14">
        <f>POWER(2,-R2)</f>
        <v>1.1150435049752967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20.0063</v>
      </c>
      <c r="F5" s="4">
        <f>AVERAGE(E5:E6)</f>
        <v>20.0063</v>
      </c>
      <c r="G5" s="4">
        <f>SUM(F5,-F12)</f>
        <v>-6.1894999999999989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20.553999999999998</v>
      </c>
      <c r="P5" s="4">
        <f>AVERAGE(O5:O6)</f>
        <v>20.553999999999998</v>
      </c>
      <c r="Q5" s="4">
        <f>SUM(P5,-P12)</f>
        <v>-5.5533999999999999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26.015599999999999</v>
      </c>
      <c r="F9" s="4">
        <f>AVERAGE(E9)</f>
        <v>26.015599999999999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26.015599999999999</v>
      </c>
      <c r="P9" s="4">
        <f>AVERAGE(O9)</f>
        <v>26.015599999999999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26.195799999999998</v>
      </c>
      <c r="F12" s="4">
        <f>AVERAGE(E12:E13)</f>
        <v>26.195799999999998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26.107399999999998</v>
      </c>
      <c r="P12" s="4">
        <f>AVERAGE(O12:O13)</f>
        <v>26.107399999999998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20.619299999999999</v>
      </c>
      <c r="F18" s="4">
        <f>AVERAGE(E18:E19)</f>
        <v>20.619299999999999</v>
      </c>
      <c r="G18" s="4">
        <f>SUM(F18,-F25)</f>
        <v>-5.3963000000000001</v>
      </c>
      <c r="H18" s="4">
        <f>SUM(G21,-G18)</f>
        <v>-0.82290000000000063</v>
      </c>
      <c r="I18" s="14">
        <f>POWER(2,-H18)</f>
        <v>1.7689582515710167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26.015599999999999</v>
      </c>
      <c r="P19" s="25">
        <v>20.619299999999999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26.107399999999998</v>
      </c>
      <c r="P20" s="25">
        <v>20.553999999999998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19.986899999999999</v>
      </c>
      <c r="F21" s="4">
        <f>AVERAGE(E21:E22)</f>
        <v>19.986899999999999</v>
      </c>
      <c r="G21" s="4">
        <f>SUM(F21,-F28)</f>
        <v>-6.2192000000000007</v>
      </c>
      <c r="H21" s="4"/>
      <c r="I21" s="5"/>
      <c r="N21" s="25" t="s">
        <v>21</v>
      </c>
      <c r="O21" s="25">
        <v>26.195799999999998</v>
      </c>
      <c r="P21" s="25">
        <v>20.0063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26.206099999999999</v>
      </c>
      <c r="P22" s="25">
        <v>19.986899999999999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26.015599999999999</v>
      </c>
      <c r="F25" s="4">
        <f>AVERAGE(E25:E26)</f>
        <v>26.015599999999999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26.206099999999999</v>
      </c>
      <c r="F28" s="4">
        <f>AVERAGE(E28:E29)</f>
        <v>26.206099999999999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20.309899999999999</v>
      </c>
      <c r="F35" s="4">
        <f>AVERAGE(E35)</f>
        <v>20.309899999999999</v>
      </c>
      <c r="G35" s="4">
        <f>SUM(F35,-F42)</f>
        <v>-4.3384999999999998</v>
      </c>
      <c r="H35" s="4">
        <f>SUM(G38,-G35)</f>
        <v>2.1473000000000013</v>
      </c>
      <c r="I35" s="14">
        <f>POWER(2,-H35)</f>
        <v>0.22573468244953784</v>
      </c>
      <c r="K35" s="17" t="s">
        <v>32</v>
      </c>
      <c r="L35" s="16" t="s">
        <v>28</v>
      </c>
      <c r="M35" s="4" t="s">
        <v>89</v>
      </c>
      <c r="N35" s="4"/>
      <c r="O35" s="15">
        <f>P53</f>
        <v>20.309899999999999</v>
      </c>
      <c r="P35" s="4">
        <f>AVERAGE(O35)</f>
        <v>20.309899999999999</v>
      </c>
      <c r="Q35" s="4">
        <f>SUM(P35,-P42)</f>
        <v>-4.3384999999999998</v>
      </c>
      <c r="R35" s="4">
        <f>SUM(Q38,-Q35)</f>
        <v>-2.2999999999999687E-2</v>
      </c>
      <c r="S35" s="14">
        <f>POWER(2,-R35)</f>
        <v>1.0160701429937016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20.3901</v>
      </c>
      <c r="F38" s="4">
        <f>AVERAGE(E38:E39)</f>
        <v>20.3901</v>
      </c>
      <c r="G38" s="4">
        <f>SUM(F38,-F45)</f>
        <v>-2.1911999999999985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20.293199999999999</v>
      </c>
      <c r="P38" s="4">
        <f>AVERAGE(O38:O39)</f>
        <v>20.293199999999999</v>
      </c>
      <c r="Q38" s="4">
        <f>SUM(P38,-P45)</f>
        <v>-4.3614999999999995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24.648399999999999</v>
      </c>
      <c r="F42" s="4">
        <f>AVERAGE(E42)</f>
        <v>24.648399999999999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24.648399999999999</v>
      </c>
      <c r="P42" s="4">
        <f>AVERAGE(O42)</f>
        <v>24.648399999999999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22.581299999999999</v>
      </c>
      <c r="F45" s="4">
        <f>AVERAGE(E45:E46)</f>
        <v>22.581299999999999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24.654699999999998</v>
      </c>
      <c r="P45" s="4">
        <f>AVERAGE(O45:O46)</f>
        <v>24.654699999999998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20.309899999999999</v>
      </c>
      <c r="F51" s="4">
        <f>AVERAGE(E51:E52)</f>
        <v>20.309899999999999</v>
      </c>
      <c r="G51" s="4">
        <f>SUM(F51,-F58)</f>
        <v>-4.3384999999999998</v>
      </c>
      <c r="H51" s="4">
        <f>SUM(G54,-G51)</f>
        <v>1.9097999999999971</v>
      </c>
      <c r="I51" s="14">
        <f>POWER(2,-H51)</f>
        <v>0.26612943642990999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24.648399999999999</v>
      </c>
      <c r="P53">
        <v>20.309899999999999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20.247699999999998</v>
      </c>
      <c r="F54" s="4">
        <f>AVERAGE(E54:E55)</f>
        <v>20.247699999999998</v>
      </c>
      <c r="G54" s="4">
        <f>SUM(F54,-F61)</f>
        <v>-2.4287000000000027</v>
      </c>
      <c r="H54" s="4"/>
      <c r="I54" s="5"/>
      <c r="N54" t="s">
        <v>64</v>
      </c>
      <c r="O54">
        <v>24.654699999999998</v>
      </c>
      <c r="P54">
        <v>20.293199999999999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22.581299999999999</v>
      </c>
      <c r="P55">
        <v>20.3901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22.676400000000001</v>
      </c>
      <c r="P56">
        <v>20.247699999999998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24.648399999999999</v>
      </c>
      <c r="F58" s="4">
        <f>AVERAGE(E58:E59)</f>
        <v>24.648399999999999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22.676400000000001</v>
      </c>
      <c r="F61" s="4">
        <f>AVERAGE(E61:E62)</f>
        <v>22.676400000000001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19.233599999999999</v>
      </c>
      <c r="F67" s="4">
        <f>AVERAGE(E67)</f>
        <v>19.233599999999999</v>
      </c>
      <c r="G67" s="4">
        <f>SUM(F67,-F74)</f>
        <v>-6.1895000000000024</v>
      </c>
      <c r="H67" s="4">
        <f>SUM(G70,-G67)</f>
        <v>4.356500000000004</v>
      </c>
      <c r="I67" s="14">
        <f>POWER(2,-H67)</f>
        <v>4.8816071217637161E-2</v>
      </c>
      <c r="K67" s="17" t="s">
        <v>34</v>
      </c>
      <c r="L67" s="16" t="s">
        <v>28</v>
      </c>
      <c r="M67" s="4" t="s">
        <v>89</v>
      </c>
      <c r="N67" s="4"/>
      <c r="O67" s="15">
        <f>P87</f>
        <v>19.233599999999999</v>
      </c>
      <c r="P67" s="4">
        <f>AVERAGE(O67)</f>
        <v>19.233599999999999</v>
      </c>
      <c r="Q67" s="4">
        <f>SUM(P67,-P74)</f>
        <v>-6.1895000000000024</v>
      </c>
      <c r="R67" s="4">
        <f>SUM(Q70,-Q67)</f>
        <v>5.2200000000002689E-2</v>
      </c>
      <c r="S67" s="14">
        <f>POWER(2,-R67)</f>
        <v>0.96446447215018671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20.232500000000002</v>
      </c>
      <c r="F70" s="4">
        <f>AVERAGE(E70:E71)</f>
        <v>20.232500000000002</v>
      </c>
      <c r="G70" s="4">
        <f>SUM(F70,-F77)</f>
        <v>-1.8329999999999984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19.252099999999999</v>
      </c>
      <c r="P70" s="4">
        <f>AVERAGE(O70:O71)</f>
        <v>19.252099999999999</v>
      </c>
      <c r="Q70" s="4">
        <f>SUM(P70,-P77)</f>
        <v>-6.1372999999999998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25.423100000000002</v>
      </c>
      <c r="F74" s="4">
        <f>AVERAGE(E74)</f>
        <v>25.423100000000002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25.423100000000002</v>
      </c>
      <c r="P74" s="4">
        <f>AVERAGE(O74)</f>
        <v>25.423100000000002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22.0655</v>
      </c>
      <c r="F77" s="4">
        <f>AVERAGE(E77:E78)</f>
        <v>22.0655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25.389399999999998</v>
      </c>
      <c r="P77" s="4">
        <f>AVERAGE(O77:O78)</f>
        <v>25.389399999999998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19.233599999999999</v>
      </c>
      <c r="F83" s="4">
        <f>AVERAGE(E83:E84)</f>
        <v>19.233599999999999</v>
      </c>
      <c r="G83" s="4">
        <f>SUM(F83,-F90)</f>
        <v>-6.1895000000000024</v>
      </c>
      <c r="H83" s="4">
        <f>SUM(G86,-G83)</f>
        <v>4.3416000000000032</v>
      </c>
      <c r="I83" s="14">
        <f>POWER(2,-H83)</f>
        <v>4.9322850855672284E-2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20.1418</v>
      </c>
      <c r="F86" s="4">
        <f>AVERAGE(E86:E87)</f>
        <v>20.1418</v>
      </c>
      <c r="G86" s="4">
        <f>SUM(F86,-F93)</f>
        <v>-1.8478999999999992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25.423100000000002</v>
      </c>
      <c r="P87">
        <v>19.233599999999999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25.389399999999998</v>
      </c>
      <c r="P88">
        <v>19.252099999999999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22.0655</v>
      </c>
      <c r="P89">
        <v>20.232500000000002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25.423100000000002</v>
      </c>
      <c r="F90" s="4">
        <f>AVERAGE(E90:E91)</f>
        <v>25.423100000000002</v>
      </c>
      <c r="G90" s="4"/>
      <c r="H90" s="4"/>
      <c r="I90" s="5"/>
      <c r="N90" t="s">
        <v>67</v>
      </c>
      <c r="O90">
        <v>21.989699999999999</v>
      </c>
      <c r="P90">
        <v>20.1418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21.989699999999999</v>
      </c>
      <c r="F93" s="4">
        <f>AVERAGE(E93:E94)</f>
        <v>21.989699999999999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19.563199999999998</v>
      </c>
      <c r="F99" s="4">
        <f>AVERAGE(E99)</f>
        <v>19.563199999999998</v>
      </c>
      <c r="G99" s="4">
        <f>SUM(F99,-F106)</f>
        <v>-5.7620000000000005</v>
      </c>
      <c r="H99" s="4">
        <f>SUM(G102,-G99)</f>
        <v>2.4301999999999992</v>
      </c>
      <c r="I99" s="14">
        <f>POWER(2,-H99)</f>
        <v>0.18553972327847201</v>
      </c>
      <c r="K99" s="17" t="s">
        <v>35</v>
      </c>
      <c r="L99" s="16" t="s">
        <v>28</v>
      </c>
      <c r="M99" s="4" t="s">
        <v>89</v>
      </c>
      <c r="N99" s="4"/>
      <c r="O99" s="15">
        <f>P119</f>
        <v>19.563199999999998</v>
      </c>
      <c r="P99" s="4">
        <f>AVERAGE(O99)</f>
        <v>19.563199999999998</v>
      </c>
      <c r="Q99" s="4">
        <f>SUM(P99,-P106)</f>
        <v>-5.7620000000000005</v>
      </c>
      <c r="R99" s="4">
        <f>SUM(Q102,-Q99)</f>
        <v>-6.0000000000002274E-3</v>
      </c>
      <c r="S99" s="14">
        <f>POWER(2,-R99)</f>
        <v>1.0041675432389734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21.0657</v>
      </c>
      <c r="F102" s="4">
        <f>AVERAGE(E102:E103)</f>
        <v>21.0657</v>
      </c>
      <c r="G102" s="4">
        <f>SUM(F102,-F109)</f>
        <v>-3.3318000000000012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19.562999999999999</v>
      </c>
      <c r="P102" s="4">
        <f>AVERAGE(O102:O103)</f>
        <v>19.562999999999999</v>
      </c>
      <c r="Q102" s="4">
        <f>SUM(P102,-P109)</f>
        <v>-5.7680000000000007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25.325199999999999</v>
      </c>
      <c r="F106" s="4">
        <f>AVERAGE(E106)</f>
        <v>25.325199999999999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25.325199999999999</v>
      </c>
      <c r="P106" s="4">
        <f>AVERAGE(O106)</f>
        <v>25.325199999999999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24.397500000000001</v>
      </c>
      <c r="F109" s="4">
        <f>AVERAGE(E109:E110)</f>
        <v>24.397500000000001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25.331</v>
      </c>
      <c r="P109" s="4">
        <f>AVERAGE(O109:O110)</f>
        <v>25.331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19.563199999999998</v>
      </c>
      <c r="F115" s="4">
        <f>AVERAGE(E115:E116)</f>
        <v>19.563199999999998</v>
      </c>
      <c r="G115" s="4">
        <f>SUM(F115,-F122)</f>
        <v>-5.7620000000000005</v>
      </c>
      <c r="H115" s="4">
        <f>SUM(G118,-G115)</f>
        <v>2.5215999999999994</v>
      </c>
      <c r="I115" s="14">
        <f>POWER(2,-H115)</f>
        <v>0.17414971294359655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21.198</v>
      </c>
      <c r="F118" s="4">
        <f>AVERAGE(E118:E119)</f>
        <v>21.198</v>
      </c>
      <c r="G118" s="4">
        <f>SUM(F118,-F125)</f>
        <v>-3.2404000000000011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25.325199999999999</v>
      </c>
      <c r="P119" s="26">
        <v>19.563199999999998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25.331</v>
      </c>
      <c r="P120" s="26">
        <v>19.562999999999999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24.397500000000001</v>
      </c>
      <c r="P121" s="26">
        <v>21.0657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25.325199999999999</v>
      </c>
      <c r="F122" s="4">
        <f>AVERAGE(E122:E123)</f>
        <v>25.325199999999999</v>
      </c>
      <c r="G122" s="4"/>
      <c r="H122" s="4"/>
      <c r="I122" s="5"/>
      <c r="N122" s="26" t="s">
        <v>45</v>
      </c>
      <c r="O122" s="26">
        <v>24.438400000000001</v>
      </c>
      <c r="P122" s="26">
        <v>21.198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24.438400000000001</v>
      </c>
      <c r="F125" s="4">
        <f>AVERAGE(E125:E126)</f>
        <v>24.438400000000001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20.233899999999998</v>
      </c>
      <c r="F132" s="4">
        <f>AVERAGE(E132)</f>
        <v>20.233899999999998</v>
      </c>
      <c r="G132" s="4">
        <f>SUM(F132,-F139)</f>
        <v>-4.4531000000000027</v>
      </c>
      <c r="H132" s="4">
        <f>SUM(G135,-G132)</f>
        <v>2.2648000000000046</v>
      </c>
      <c r="I132" s="14">
        <f>POWER(2,-H132)</f>
        <v>0.20807852748746636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20.233899999999998</v>
      </c>
      <c r="P132" s="4">
        <f>AVERAGE(O132)</f>
        <v>20.233899999999998</v>
      </c>
      <c r="Q132" s="4">
        <f>SUM(P132,-P139)</f>
        <v>-4.4531000000000027</v>
      </c>
      <c r="R132" s="4">
        <f>SUM(Q135,-Q132)</f>
        <v>0.10280000000000555</v>
      </c>
      <c r="S132" s="14">
        <f>POWER(2,-R132)</f>
        <v>0.93122390592742499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20.1112</v>
      </c>
      <c r="F135" s="4">
        <f>AVERAGE(E135:E136)</f>
        <v>20.1112</v>
      </c>
      <c r="G135" s="4">
        <f>SUM(F135,-F142)</f>
        <v>-2.1882999999999981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20.177900000000001</v>
      </c>
      <c r="P135" s="4">
        <f>AVERAGE(O135:O136)</f>
        <v>20.177900000000001</v>
      </c>
      <c r="Q135" s="4">
        <f>SUM(P135,-P142)</f>
        <v>-4.3502999999999972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24.687000000000001</v>
      </c>
      <c r="F139" s="4">
        <f>AVERAGE(E139)</f>
        <v>24.687000000000001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24.687000000000001</v>
      </c>
      <c r="P139" s="4">
        <f>AVERAGE(O139)</f>
        <v>24.687000000000001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22.299499999999998</v>
      </c>
      <c r="F142" s="4">
        <f>AVERAGE(E142:E143)</f>
        <v>22.299499999999998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24.528199999999998</v>
      </c>
      <c r="P142" s="4">
        <f>AVERAGE(O142:O143)</f>
        <v>24.528199999999998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20.233899999999998</v>
      </c>
      <c r="F148" s="4">
        <f>AVERAGE(E148:E149)</f>
        <v>20.233899999999998</v>
      </c>
      <c r="G148" s="4">
        <f>SUM(F148,-F155)</f>
        <v>-4.4531000000000027</v>
      </c>
      <c r="H148" s="4">
        <f>SUM(G151,-G148)</f>
        <v>1.7129000000000012</v>
      </c>
      <c r="I148" s="14">
        <f>POWER(2,-H148)</f>
        <v>0.30504627103154114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20.146799999999999</v>
      </c>
      <c r="F151" s="4">
        <f>AVERAGE(E151:E152)</f>
        <v>20.146799999999999</v>
      </c>
      <c r="G151" s="4">
        <f>SUM(F151,-F158)</f>
        <v>-2.7402000000000015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24.687000000000001</v>
      </c>
      <c r="P152" s="9">
        <v>20.233899999999998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24.528199999999998</v>
      </c>
      <c r="P153" s="9">
        <v>20.177900000000001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22.299499999999998</v>
      </c>
      <c r="P154" s="9">
        <v>20.1112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24.687000000000001</v>
      </c>
      <c r="F155" s="4">
        <f>AVERAGE(E155:E156)</f>
        <v>24.687000000000001</v>
      </c>
      <c r="G155" s="4"/>
      <c r="H155" s="4"/>
      <c r="I155" s="5"/>
      <c r="N155" s="9" t="s">
        <v>46</v>
      </c>
      <c r="O155" s="9">
        <v>22.887</v>
      </c>
      <c r="P155" s="9">
        <v>20.146799999999999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22.887</v>
      </c>
      <c r="F158" s="4">
        <f>AVERAGE(E158:E159)</f>
        <v>22.887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1.1150435049752967</v>
      </c>
      <c r="N163" s="1"/>
    </row>
    <row r="164" spans="1:14" x14ac:dyDescent="0.2">
      <c r="M164">
        <f>S35</f>
        <v>1.0160701429937016</v>
      </c>
    </row>
    <row r="165" spans="1:14" x14ac:dyDescent="0.2">
      <c r="M165">
        <f>S67</f>
        <v>0.96446447215018671</v>
      </c>
      <c r="N165">
        <f>I35</f>
        <v>0.22573468244953784</v>
      </c>
    </row>
    <row r="166" spans="1:14" x14ac:dyDescent="0.2">
      <c r="M166" s="1">
        <f>S99</f>
        <v>1.0041675432389734</v>
      </c>
      <c r="N166" s="1">
        <f>I51</f>
        <v>0.26612943642990999</v>
      </c>
    </row>
    <row r="167" spans="1:14" x14ac:dyDescent="0.2">
      <c r="M167" s="1">
        <f>S132</f>
        <v>0.93122390592742499</v>
      </c>
      <c r="N167">
        <f>I67</f>
        <v>4.8816071217637161E-2</v>
      </c>
    </row>
    <row r="168" spans="1:14" x14ac:dyDescent="0.2">
      <c r="N168">
        <f>I83</f>
        <v>4.9322850855672284E-2</v>
      </c>
    </row>
    <row r="169" spans="1:14" x14ac:dyDescent="0.2">
      <c r="N169">
        <f>I99</f>
        <v>0.18553972327847201</v>
      </c>
    </row>
    <row r="170" spans="1:14" x14ac:dyDescent="0.2">
      <c r="N170">
        <f>I115</f>
        <v>0.17414971294359655</v>
      </c>
    </row>
    <row r="171" spans="1:14" x14ac:dyDescent="0.2">
      <c r="N171">
        <f>I132</f>
        <v>0.20807852748746636</v>
      </c>
    </row>
    <row r="172" spans="1:14" x14ac:dyDescent="0.2">
      <c r="N172">
        <f>I148</f>
        <v>0.30504627103154114</v>
      </c>
    </row>
    <row r="179" spans="12:15" x14ac:dyDescent="0.2">
      <c r="L179" t="s">
        <v>3</v>
      </c>
      <c r="M179">
        <f>AVERAGE(M163:M168)</f>
        <v>1.0061939138571168</v>
      </c>
      <c r="N179">
        <f>AVERAGE(N163:N172)</f>
        <v>0.18285215946172917</v>
      </c>
    </row>
    <row r="180" spans="12:15" x14ac:dyDescent="0.2">
      <c r="L180" t="s">
        <v>2</v>
      </c>
      <c r="M180">
        <f>STDEV(M163:M168)</f>
        <v>6.9483321668918283E-2</v>
      </c>
      <c r="N180">
        <f>STDEV(N163:N172)</f>
        <v>9.275196645308563E-2</v>
      </c>
    </row>
    <row r="181" spans="12:15" x14ac:dyDescent="0.2">
      <c r="L181" t="s">
        <v>1</v>
      </c>
      <c r="N181">
        <f>TTEST(M163:M167,N163:N172,2,2)</f>
        <v>3.0607382654001895E-9</v>
      </c>
      <c r="O181" s="45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1.0061939138571168</v>
      </c>
      <c r="M184">
        <f>N179</f>
        <v>0.18285215946172917</v>
      </c>
    </row>
    <row r="185" spans="12:15" x14ac:dyDescent="0.2">
      <c r="L185">
        <f>M180</f>
        <v>6.9483321668918283E-2</v>
      </c>
      <c r="M185">
        <f>N180</f>
        <v>9.275196645308563E-2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C154" workbookViewId="0">
      <selection activeCell="M162" sqref="M162:N172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25.543700000000001</v>
      </c>
      <c r="F2" s="4">
        <f>AVERAGE(E2)</f>
        <v>25.543700000000001</v>
      </c>
      <c r="G2" s="4">
        <f>SUM(F2,-F9)</f>
        <v>-0.71089999999999876</v>
      </c>
      <c r="H2" s="4">
        <f>SUM(G5,-G2)</f>
        <v>-1.654399999999999</v>
      </c>
      <c r="I2" s="14">
        <f>POWER(2,-H2)</f>
        <v>3.1479224498594331</v>
      </c>
      <c r="K2" s="17" t="s">
        <v>29</v>
      </c>
      <c r="L2" s="16" t="s">
        <v>28</v>
      </c>
      <c r="M2" s="4" t="s">
        <v>89</v>
      </c>
      <c r="N2" s="4"/>
      <c r="O2" s="15">
        <f>P19</f>
        <v>25.543700000000001</v>
      </c>
      <c r="P2" s="4">
        <f>AVERAGE(O2)</f>
        <v>25.543700000000001</v>
      </c>
      <c r="Q2" s="4">
        <f>SUM(P2,-P9)</f>
        <v>-0.71089999999999876</v>
      </c>
      <c r="R2" s="4">
        <f>SUM(Q5,-Q2)</f>
        <v>-0.14219999999999899</v>
      </c>
      <c r="S2" s="14">
        <f>POWER(2,-R2)</f>
        <v>1.1035867190425788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25.357500000000002</v>
      </c>
      <c r="F5" s="4">
        <f>AVERAGE(E5:E6)</f>
        <v>25.357500000000002</v>
      </c>
      <c r="G5" s="4">
        <f>SUM(F5,-F12)</f>
        <v>-2.3652999999999977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25.357500000000002</v>
      </c>
      <c r="P5" s="4">
        <f>AVERAGE(O5:O6)</f>
        <v>25.357500000000002</v>
      </c>
      <c r="Q5" s="4">
        <f>SUM(P5,-P12)</f>
        <v>-0.85309999999999775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26.2546</v>
      </c>
      <c r="F9" s="4">
        <f>AVERAGE(E9)</f>
        <v>26.2546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26.2546</v>
      </c>
      <c r="P9" s="4">
        <f>AVERAGE(O9)</f>
        <v>26.2546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27.722799999999999</v>
      </c>
      <c r="F12" s="4">
        <f>AVERAGE(E12:E13)</f>
        <v>27.722799999999999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26.210599999999999</v>
      </c>
      <c r="P12" s="4">
        <f>AVERAGE(O12:O13)</f>
        <v>26.210599999999999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25.543700000000001</v>
      </c>
      <c r="F18" s="4">
        <f>AVERAGE(E18:E19)</f>
        <v>25.543700000000001</v>
      </c>
      <c r="G18" s="4">
        <f>SUM(F18,-F25)</f>
        <v>-0.71089999999999876</v>
      </c>
      <c r="H18" s="4">
        <f>SUM(G21,-G18)</f>
        <v>-1.6644000000000005</v>
      </c>
      <c r="I18" s="14">
        <f>POWER(2,-H18)</f>
        <v>3.1698179820341026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68</v>
      </c>
      <c r="O19" s="25">
        <v>26.2546</v>
      </c>
      <c r="P19" s="25">
        <v>25.543700000000001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68</v>
      </c>
      <c r="O20" s="25">
        <v>26.210599999999999</v>
      </c>
      <c r="P20" s="25">
        <v>25.357500000000002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25.543700000000001</v>
      </c>
      <c r="F21" s="4">
        <f>AVERAGE(E21:E22)</f>
        <v>25.543700000000001</v>
      </c>
      <c r="G21" s="4">
        <f>SUM(F21,-F28)</f>
        <v>-2.3752999999999993</v>
      </c>
      <c r="H21" s="4"/>
      <c r="I21" s="5"/>
      <c r="N21" s="25" t="s">
        <v>21</v>
      </c>
      <c r="O21" s="25">
        <v>27.722799999999999</v>
      </c>
      <c r="P21" s="25">
        <v>25.357500000000002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27.919</v>
      </c>
      <c r="P22" s="25">
        <v>25.543700000000001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26.2546</v>
      </c>
      <c r="F25" s="4">
        <f>AVERAGE(E25:E26)</f>
        <v>26.2546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27.919</v>
      </c>
      <c r="F28" s="4">
        <f>AVERAGE(E28:E29)</f>
        <v>27.919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21.0535</v>
      </c>
      <c r="F35" s="4">
        <f>AVERAGE(E35)</f>
        <v>21.0535</v>
      </c>
      <c r="G35" s="4">
        <f>SUM(F35,-F42)</f>
        <v>-5.1861999999999995</v>
      </c>
      <c r="H35" s="4">
        <f>SUM(G38,-G35)</f>
        <v>0.25069999999999837</v>
      </c>
      <c r="I35" s="14">
        <f>POWER(2,-H35)</f>
        <v>0.84048850873489356</v>
      </c>
      <c r="K35" s="17" t="s">
        <v>32</v>
      </c>
      <c r="L35" s="16" t="s">
        <v>28</v>
      </c>
      <c r="M35" s="4" t="s">
        <v>89</v>
      </c>
      <c r="N35" s="4"/>
      <c r="O35" s="15">
        <f>P53</f>
        <v>21.0535</v>
      </c>
      <c r="P35" s="4">
        <f>AVERAGE(O35)</f>
        <v>21.0535</v>
      </c>
      <c r="Q35" s="4">
        <f>SUM(P35,-P42)</f>
        <v>-5.1861999999999995</v>
      </c>
      <c r="R35" s="4">
        <f>SUM(Q38,-Q35)</f>
        <v>1.5219000000000023</v>
      </c>
      <c r="S35" s="14">
        <f>POWER(2,-R35)</f>
        <v>0.34822700658752509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21.0535</v>
      </c>
      <c r="F38" s="4">
        <f>AVERAGE(E38:E39)</f>
        <v>21.0535</v>
      </c>
      <c r="G38" s="4">
        <f>SUM(F38,-F45)</f>
        <v>-4.9355000000000011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22.502600000000001</v>
      </c>
      <c r="P38" s="4">
        <f>AVERAGE(O38:O39)</f>
        <v>22.502600000000001</v>
      </c>
      <c r="Q38" s="4">
        <f>SUM(P38,-P45)</f>
        <v>-3.6642999999999972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26.239699999999999</v>
      </c>
      <c r="F42" s="4">
        <f>AVERAGE(E42)</f>
        <v>26.239699999999999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26.239699999999999</v>
      </c>
      <c r="P42" s="4">
        <f>AVERAGE(O42)</f>
        <v>26.239699999999999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25.989000000000001</v>
      </c>
      <c r="F45" s="4">
        <f>AVERAGE(E45:E46)</f>
        <v>25.989000000000001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26.166899999999998</v>
      </c>
      <c r="P45" s="4">
        <f>AVERAGE(O45:O46)</f>
        <v>26.166899999999998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21.0535</v>
      </c>
      <c r="F51" s="4">
        <f>AVERAGE(E51:E52)</f>
        <v>21.0535</v>
      </c>
      <c r="G51" s="4">
        <f>SUM(F51,-F58)</f>
        <v>-5.1861999999999995</v>
      </c>
      <c r="H51" s="4">
        <f>SUM(G54,-G51)</f>
        <v>0.67749999999999844</v>
      </c>
      <c r="I51" s="14">
        <f>POWER(2,-H51)</f>
        <v>0.62524780812434499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69</v>
      </c>
      <c r="O53">
        <v>26.239699999999999</v>
      </c>
      <c r="P53">
        <v>21.0535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21.1814</v>
      </c>
      <c r="F54" s="4">
        <f>AVERAGE(E54:E55)</f>
        <v>21.1814</v>
      </c>
      <c r="G54" s="4">
        <f>SUM(F54,-F61)</f>
        <v>-4.508700000000001</v>
      </c>
      <c r="H54" s="4"/>
      <c r="I54" s="5"/>
      <c r="N54" t="s">
        <v>69</v>
      </c>
      <c r="O54">
        <v>26.166899999999998</v>
      </c>
      <c r="P54">
        <v>22.502600000000001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25.989000000000001</v>
      </c>
      <c r="P55">
        <v>21.0535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25.690100000000001</v>
      </c>
      <c r="P56">
        <v>21.1814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26.239699999999999</v>
      </c>
      <c r="F58" s="4">
        <f>AVERAGE(E58:E59)</f>
        <v>26.239699999999999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25.690100000000001</v>
      </c>
      <c r="F61" s="4">
        <f>AVERAGE(E61:E62)</f>
        <v>25.690100000000001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22.6175</v>
      </c>
      <c r="F67" s="4">
        <f>AVERAGE(E67)</f>
        <v>22.6175</v>
      </c>
      <c r="G67" s="4">
        <f>SUM(F67,-F74)</f>
        <v>-3.3067999999999991</v>
      </c>
      <c r="H67" s="4">
        <f>SUM(G70,-G67)</f>
        <v>-0.58149999999999835</v>
      </c>
      <c r="I67" s="14">
        <f>POWER(2,-H67)</f>
        <v>1.4964042827085446</v>
      </c>
      <c r="K67" s="17" t="s">
        <v>34</v>
      </c>
      <c r="L67" s="16" t="s">
        <v>28</v>
      </c>
      <c r="M67" s="4" t="s">
        <v>89</v>
      </c>
      <c r="N67" s="4"/>
      <c r="O67" s="15">
        <f>P87</f>
        <v>22.6175</v>
      </c>
      <c r="P67" s="4">
        <f>AVERAGE(O67)</f>
        <v>22.6175</v>
      </c>
      <c r="Q67" s="4">
        <f>SUM(P67,-P74)</f>
        <v>-3.3067999999999991</v>
      </c>
      <c r="R67" s="4">
        <f>SUM(Q70,-Q67)</f>
        <v>-0.95780000000000243</v>
      </c>
      <c r="S67" s="14">
        <f>POWER(2,-R67)</f>
        <v>1.9423457061283154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22.502600000000001</v>
      </c>
      <c r="F70" s="4">
        <f>AVERAGE(E70:E71)</f>
        <v>22.502600000000001</v>
      </c>
      <c r="G70" s="4">
        <f>SUM(F70,-F77)</f>
        <v>-3.8882999999999974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21.7377</v>
      </c>
      <c r="P70" s="4">
        <f>AVERAGE(O70:O71)</f>
        <v>21.7377</v>
      </c>
      <c r="Q70" s="4">
        <f>SUM(P70,-P77)</f>
        <v>-4.2646000000000015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25.924299999999999</v>
      </c>
      <c r="F74" s="4">
        <f>AVERAGE(E74)</f>
        <v>25.924299999999999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25.924299999999999</v>
      </c>
      <c r="P74" s="4">
        <f>AVERAGE(O74)</f>
        <v>25.924299999999999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26.390899999999998</v>
      </c>
      <c r="F77" s="4">
        <f>AVERAGE(E77:E78)</f>
        <v>26.390899999999998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26.002300000000002</v>
      </c>
      <c r="P77" s="4">
        <f>AVERAGE(O77:O78)</f>
        <v>26.002300000000002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22.6175</v>
      </c>
      <c r="F83" s="4">
        <f>AVERAGE(E83:E84)</f>
        <v>22.6175</v>
      </c>
      <c r="G83" s="4">
        <f>SUM(F83,-F90)</f>
        <v>-3.3067999999999991</v>
      </c>
      <c r="H83" s="4">
        <f>SUM(G86,-G83)</f>
        <v>-0.44170000000000087</v>
      </c>
      <c r="I83" s="14">
        <f>POWER(2,-H83)</f>
        <v>1.3582038246365178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22.652699999999999</v>
      </c>
      <c r="F86" s="4">
        <f>AVERAGE(E86:E87)</f>
        <v>22.652699999999999</v>
      </c>
      <c r="G86" s="4">
        <f>SUM(F86,-F93)</f>
        <v>-3.7484999999999999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70</v>
      </c>
      <c r="O87">
        <v>25.924299999999999</v>
      </c>
      <c r="P87">
        <v>22.6175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26.002300000000002</v>
      </c>
      <c r="P88">
        <v>21.7377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26.390899999999998</v>
      </c>
      <c r="P89">
        <v>22.502600000000001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25.924299999999999</v>
      </c>
      <c r="F90" s="4">
        <f>AVERAGE(E90:E91)</f>
        <v>25.924299999999999</v>
      </c>
      <c r="G90" s="4"/>
      <c r="H90" s="4"/>
      <c r="I90" s="5"/>
      <c r="N90" t="s">
        <v>67</v>
      </c>
      <c r="O90">
        <v>26.401199999999999</v>
      </c>
      <c r="P90">
        <v>22.652699999999999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26.401199999999999</v>
      </c>
      <c r="F93" s="4">
        <f>AVERAGE(E93:E94)</f>
        <v>26.401199999999999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21.643599999999999</v>
      </c>
      <c r="F99" s="4">
        <f>AVERAGE(E99)</f>
        <v>21.643599999999999</v>
      </c>
      <c r="G99" s="4">
        <f>SUM(F99,-F106)</f>
        <v>-4.6363000000000021</v>
      </c>
      <c r="H99" s="4">
        <f>SUM(G102,-G99)</f>
        <v>9.5400000000001484E-2</v>
      </c>
      <c r="I99" s="14">
        <f>POWER(2,-H99)</f>
        <v>0.93601269363053319</v>
      </c>
      <c r="K99" s="17" t="s">
        <v>35</v>
      </c>
      <c r="L99" s="16" t="s">
        <v>28</v>
      </c>
      <c r="M99" s="4" t="s">
        <v>89</v>
      </c>
      <c r="N99" s="4"/>
      <c r="O99" s="15">
        <f>P119</f>
        <v>21.643599999999999</v>
      </c>
      <c r="P99" s="4">
        <f>AVERAGE(O99)</f>
        <v>21.643599999999999</v>
      </c>
      <c r="Q99" s="4">
        <f>SUM(P99,-P106)</f>
        <v>-4.6363000000000021</v>
      </c>
      <c r="R99" s="4">
        <f>SUM(Q102,-Q99)</f>
        <v>5.980000000000274E-2</v>
      </c>
      <c r="S99" s="14">
        <f>POWER(2,-R99)</f>
        <v>0.95939711078725975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21.7377</v>
      </c>
      <c r="F102" s="4">
        <f>AVERAGE(E102:E103)</f>
        <v>21.7377</v>
      </c>
      <c r="G102" s="4">
        <f>SUM(F102,-F109)</f>
        <v>-4.5409000000000006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21.786899999999999</v>
      </c>
      <c r="P102" s="4">
        <f>AVERAGE(O102:O103)</f>
        <v>21.786899999999999</v>
      </c>
      <c r="Q102" s="4">
        <f>SUM(P102,-P109)</f>
        <v>-4.5764999999999993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26.279900000000001</v>
      </c>
      <c r="F106" s="4">
        <f>AVERAGE(E106)</f>
        <v>26.279900000000001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26.279900000000001</v>
      </c>
      <c r="P106" s="4">
        <f>AVERAGE(O106)</f>
        <v>26.279900000000001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26.278600000000001</v>
      </c>
      <c r="F109" s="4">
        <f>AVERAGE(E109:E110)</f>
        <v>26.278600000000001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26.363399999999999</v>
      </c>
      <c r="P109" s="4">
        <f>AVERAGE(O109:O110)</f>
        <v>26.363399999999999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21.643599999999999</v>
      </c>
      <c r="F115" s="4">
        <f>AVERAGE(E115:E116)</f>
        <v>21.643599999999999</v>
      </c>
      <c r="G115" s="4">
        <f>SUM(F115,-F122)</f>
        <v>-4.6363000000000021</v>
      </c>
      <c r="H115" s="4">
        <f>SUM(G118,-G115)</f>
        <v>6.3500000000001222E-2</v>
      </c>
      <c r="I115" s="14">
        <f>POWER(2,-H115)</f>
        <v>0.95693975067301107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21.643599999999999</v>
      </c>
      <c r="F118" s="4">
        <f>AVERAGE(E118:E119)</f>
        <v>21.643599999999999</v>
      </c>
      <c r="G118" s="4">
        <f>SUM(F118,-F125)</f>
        <v>-4.5728000000000009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71</v>
      </c>
      <c r="O119" s="26">
        <v>26.279900000000001</v>
      </c>
      <c r="P119" s="26">
        <v>21.643599999999999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72</v>
      </c>
      <c r="O120" s="26">
        <v>26.363399999999999</v>
      </c>
      <c r="P120" s="26">
        <v>21.786899999999999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26.278600000000001</v>
      </c>
      <c r="P121" s="26">
        <v>21.7377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26.279900000000001</v>
      </c>
      <c r="F122" s="4">
        <f>AVERAGE(E122:E123)</f>
        <v>26.279900000000001</v>
      </c>
      <c r="G122" s="4"/>
      <c r="H122" s="4"/>
      <c r="I122" s="5"/>
      <c r="N122" s="26" t="s">
        <v>45</v>
      </c>
      <c r="O122" s="26">
        <v>26.2164</v>
      </c>
      <c r="P122" s="26">
        <v>21.643599999999999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26.2164</v>
      </c>
      <c r="F125" s="4">
        <f>AVERAGE(E125:E126)</f>
        <v>26.2164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21.643599999999999</v>
      </c>
      <c r="F132" s="4">
        <f>AVERAGE(E132)</f>
        <v>21.643599999999999</v>
      </c>
      <c r="G132" s="4">
        <f>SUM(F132,-F139)</f>
        <v>-4.6363000000000021</v>
      </c>
      <c r="H132" s="4">
        <f>SUM(G135,-G132)</f>
        <v>1.2484999999999999</v>
      </c>
      <c r="I132" s="14">
        <f>POWER(2,-H132)</f>
        <v>0.42088558369648049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21.643599999999999</v>
      </c>
      <c r="P132" s="4">
        <f>AVERAGE(O132)</f>
        <v>21.643599999999999</v>
      </c>
      <c r="Q132" s="4">
        <f>SUM(P132,-P139)</f>
        <v>-4.6363000000000021</v>
      </c>
      <c r="R132" s="4">
        <f>SUM(Q135,-Q132)</f>
        <v>5.980000000000274E-2</v>
      </c>
      <c r="S132" s="14">
        <f>POWER(2,-R132)</f>
        <v>0.95939711078725975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21.786899999999999</v>
      </c>
      <c r="F135" s="4">
        <f>AVERAGE(E135:E136)</f>
        <v>21.786899999999999</v>
      </c>
      <c r="G135" s="4">
        <f>SUM(F135,-F142)</f>
        <v>-3.3878000000000021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21.786899999999999</v>
      </c>
      <c r="P135" s="4">
        <f>AVERAGE(O135:O136)</f>
        <v>21.786899999999999</v>
      </c>
      <c r="Q135" s="4">
        <f>SUM(P135,-P142)</f>
        <v>-4.5764999999999993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26.279900000000001</v>
      </c>
      <c r="F139" s="4">
        <f>AVERAGE(E139)</f>
        <v>26.279900000000001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26.279900000000001</v>
      </c>
      <c r="P139" s="4">
        <f>AVERAGE(O139)</f>
        <v>26.279900000000001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25.174700000000001</v>
      </c>
      <c r="F142" s="4">
        <f>AVERAGE(E142:E143)</f>
        <v>25.174700000000001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26.363399999999999</v>
      </c>
      <c r="P142" s="4">
        <f>AVERAGE(O142:O143)</f>
        <v>26.363399999999999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21.643599999999999</v>
      </c>
      <c r="F148" s="4">
        <f>AVERAGE(E148:E149)</f>
        <v>21.643599999999999</v>
      </c>
      <c r="G148" s="4">
        <f>SUM(F148,-F155)</f>
        <v>-4.6363000000000021</v>
      </c>
      <c r="H148" s="4">
        <f>SUM(G151,-G148)</f>
        <v>1.1266000000000034</v>
      </c>
      <c r="I148" s="14">
        <f>POWER(2,-H148)</f>
        <v>0.45799380845394594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21.7453</v>
      </c>
      <c r="F151" s="4">
        <f>AVERAGE(E151:E152)</f>
        <v>21.7453</v>
      </c>
      <c r="G151" s="4">
        <f>SUM(F151,-F158)</f>
        <v>-3.5096999999999987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26" t="s">
        <v>71</v>
      </c>
      <c r="O152" s="26">
        <v>26.279900000000001</v>
      </c>
      <c r="P152" s="26">
        <v>21.643599999999999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72</v>
      </c>
      <c r="O153" s="26">
        <v>26.363399999999999</v>
      </c>
      <c r="P153" s="26">
        <v>21.786899999999999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25.174700000000001</v>
      </c>
      <c r="P154" s="9">
        <v>21.786899999999999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26.279900000000001</v>
      </c>
      <c r="F155" s="4">
        <f>AVERAGE(E155:E156)</f>
        <v>26.279900000000001</v>
      </c>
      <c r="G155" s="4"/>
      <c r="H155" s="4"/>
      <c r="I155" s="5"/>
      <c r="N155" s="9" t="s">
        <v>46</v>
      </c>
      <c r="O155" s="9">
        <v>25.254999999999999</v>
      </c>
      <c r="P155" s="9">
        <v>21.7453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25.254999999999999</v>
      </c>
      <c r="F158" s="4">
        <f>AVERAGE(E158:E159)</f>
        <v>25.254999999999999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1.1035867190425788</v>
      </c>
      <c r="N163" s="1">
        <f>I2</f>
        <v>3.1479224498594331</v>
      </c>
    </row>
    <row r="164" spans="1:14" x14ac:dyDescent="0.2">
      <c r="M164">
        <f>S35</f>
        <v>0.34822700658752509</v>
      </c>
      <c r="N164">
        <f>I18</f>
        <v>3.1698179820341026</v>
      </c>
    </row>
    <row r="165" spans="1:14" x14ac:dyDescent="0.2">
      <c r="M165">
        <f>S67</f>
        <v>1.9423457061283154</v>
      </c>
      <c r="N165">
        <f>I35</f>
        <v>0.84048850873489356</v>
      </c>
    </row>
    <row r="166" spans="1:14" x14ac:dyDescent="0.2">
      <c r="M166" s="1">
        <f>S99</f>
        <v>0.95939711078725975</v>
      </c>
      <c r="N166" s="1">
        <f>I51</f>
        <v>0.62524780812434499</v>
      </c>
    </row>
    <row r="167" spans="1:14" x14ac:dyDescent="0.2">
      <c r="M167" s="1">
        <f>S132</f>
        <v>0.95939711078725975</v>
      </c>
      <c r="N167">
        <f>I67</f>
        <v>1.4964042827085446</v>
      </c>
    </row>
    <row r="168" spans="1:14" x14ac:dyDescent="0.2">
      <c r="N168">
        <f>I83</f>
        <v>1.3582038246365178</v>
      </c>
    </row>
    <row r="169" spans="1:14" x14ac:dyDescent="0.2">
      <c r="N169">
        <f>I99</f>
        <v>0.93601269363053319</v>
      </c>
    </row>
    <row r="170" spans="1:14" x14ac:dyDescent="0.2">
      <c r="N170">
        <f>I115</f>
        <v>0.95693975067301107</v>
      </c>
    </row>
    <row r="171" spans="1:14" x14ac:dyDescent="0.2">
      <c r="N171">
        <f>I132</f>
        <v>0.42088558369648049</v>
      </c>
    </row>
    <row r="172" spans="1:14" x14ac:dyDescent="0.2">
      <c r="N172">
        <f>I148</f>
        <v>0.45799380845394594</v>
      </c>
    </row>
    <row r="179" spans="12:15" x14ac:dyDescent="0.2">
      <c r="L179" t="s">
        <v>3</v>
      </c>
      <c r="M179">
        <f>AVERAGE(M163:M168)</f>
        <v>1.0625907306665876</v>
      </c>
      <c r="N179">
        <f>AVERAGE(N163:N172)</f>
        <v>1.3409916692551804</v>
      </c>
    </row>
    <row r="180" spans="12:15" x14ac:dyDescent="0.2">
      <c r="L180" t="s">
        <v>2</v>
      </c>
      <c r="M180">
        <f>STDEV(M163:M168)</f>
        <v>0.57167798290652583</v>
      </c>
      <c r="N180">
        <f>STDEV(N163:N172)</f>
        <v>1.0184209363893009</v>
      </c>
    </row>
    <row r="181" spans="12:15" x14ac:dyDescent="0.2">
      <c r="L181" t="s">
        <v>1</v>
      </c>
      <c r="N181">
        <f>TTEST(M163:M167,N163:N172,2,2)</f>
        <v>0.58381683443471932</v>
      </c>
      <c r="O181" s="45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91</v>
      </c>
      <c r="M183" t="s">
        <v>0</v>
      </c>
    </row>
    <row r="184" spans="12:15" x14ac:dyDescent="0.2">
      <c r="L184">
        <f>M179</f>
        <v>1.0625907306665876</v>
      </c>
      <c r="M184">
        <f>N179</f>
        <v>1.3409916692551804</v>
      </c>
    </row>
    <row r="185" spans="12:15" x14ac:dyDescent="0.2">
      <c r="L185">
        <f>M180</f>
        <v>0.57167798290652583</v>
      </c>
      <c r="M185">
        <f>N180</f>
        <v>1.0184209363893009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F171" zoomScale="125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25.543700000000001</v>
      </c>
      <c r="F2" s="4">
        <f>AVERAGE(E2)</f>
        <v>25.543700000000001</v>
      </c>
      <c r="G2" s="4">
        <f>SUM(F2,-F9)</f>
        <v>-0.71089999999999876</v>
      </c>
      <c r="H2" s="4">
        <f>SUM(G5,-G2)</f>
        <v>-1.654399999999999</v>
      </c>
      <c r="I2" s="14">
        <f>POWER(2,-H2)</f>
        <v>3.1479224498594331</v>
      </c>
      <c r="K2" s="17" t="s">
        <v>29</v>
      </c>
      <c r="L2" s="16" t="s">
        <v>28</v>
      </c>
      <c r="M2" s="4" t="s">
        <v>89</v>
      </c>
      <c r="N2" s="4"/>
      <c r="O2" s="15">
        <f>P19</f>
        <v>25.543700000000001</v>
      </c>
      <c r="P2" s="4">
        <f>AVERAGE(O2)</f>
        <v>25.543700000000001</v>
      </c>
      <c r="Q2" s="4">
        <f>SUM(P2,-P9)</f>
        <v>-0.71089999999999876</v>
      </c>
      <c r="R2" s="4">
        <f>SUM(Q5,-Q2)</f>
        <v>-0.14219999999999899</v>
      </c>
      <c r="S2" s="14">
        <f>POWER(2,-R2)</f>
        <v>1.1035867190425788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25.357500000000002</v>
      </c>
      <c r="F5" s="4">
        <f>AVERAGE(E5:E6)</f>
        <v>25.357500000000002</v>
      </c>
      <c r="G5" s="4">
        <f>SUM(F5,-F12)</f>
        <v>-2.3652999999999977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25.357500000000002</v>
      </c>
      <c r="P5" s="4">
        <f>AVERAGE(O5:O6)</f>
        <v>25.357500000000002</v>
      </c>
      <c r="Q5" s="4">
        <f>SUM(P5,-P12)</f>
        <v>-0.85309999999999775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26.2546</v>
      </c>
      <c r="F9" s="4">
        <f>AVERAGE(E9)</f>
        <v>26.2546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26.2546</v>
      </c>
      <c r="P9" s="4">
        <f>AVERAGE(O9)</f>
        <v>26.2546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27.722799999999999</v>
      </c>
      <c r="F12" s="4">
        <f>AVERAGE(E12:E13)</f>
        <v>27.722799999999999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26.210599999999999</v>
      </c>
      <c r="P12" s="4">
        <f>AVERAGE(O12:O13)</f>
        <v>26.210599999999999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25.543700000000001</v>
      </c>
      <c r="F18" s="4">
        <f>AVERAGE(E18:E19)</f>
        <v>25.543700000000001</v>
      </c>
      <c r="G18" s="4">
        <f>SUM(F18,-F25)</f>
        <v>-0.71089999999999876</v>
      </c>
      <c r="H18" s="4">
        <f>SUM(G21,-G18)</f>
        <v>-1.6644000000000005</v>
      </c>
      <c r="I18" s="14">
        <f>POWER(2,-H18)</f>
        <v>3.1698179820341026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68</v>
      </c>
      <c r="O19" s="25">
        <v>26.2546</v>
      </c>
      <c r="P19" s="25">
        <v>25.543700000000001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68</v>
      </c>
      <c r="O20" s="25">
        <v>26.210599999999999</v>
      </c>
      <c r="P20" s="25">
        <v>25.357500000000002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25.543700000000001</v>
      </c>
      <c r="F21" s="4">
        <f>AVERAGE(E21:E22)</f>
        <v>25.543700000000001</v>
      </c>
      <c r="G21" s="4">
        <f>SUM(F21,-F28)</f>
        <v>-2.3752999999999993</v>
      </c>
      <c r="H21" s="4"/>
      <c r="I21" s="5"/>
      <c r="N21" s="25" t="s">
        <v>21</v>
      </c>
      <c r="O21" s="25">
        <v>27.722799999999999</v>
      </c>
      <c r="P21" s="25">
        <v>25.357500000000002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27.919</v>
      </c>
      <c r="P22" s="25">
        <v>25.543700000000001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26.2546</v>
      </c>
      <c r="F25" s="4">
        <f>AVERAGE(E25:E26)</f>
        <v>26.2546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27.919</v>
      </c>
      <c r="F28" s="4">
        <f>AVERAGE(E28:E29)</f>
        <v>27.919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21.0535</v>
      </c>
      <c r="F35" s="4">
        <f>AVERAGE(E35)</f>
        <v>21.0535</v>
      </c>
      <c r="G35" s="4">
        <f>SUM(F35,-F42)</f>
        <v>-5.1861999999999995</v>
      </c>
      <c r="H35" s="4">
        <f>SUM(G38,-G35)</f>
        <v>0.25069999999999837</v>
      </c>
      <c r="I35" s="14">
        <f>POWER(2,-H35)</f>
        <v>0.84048850873489356</v>
      </c>
      <c r="K35" s="17" t="s">
        <v>32</v>
      </c>
      <c r="L35" s="16" t="s">
        <v>28</v>
      </c>
      <c r="M35" s="4" t="s">
        <v>89</v>
      </c>
      <c r="N35" s="4"/>
      <c r="O35" s="15">
        <f>P53</f>
        <v>21.0535</v>
      </c>
      <c r="P35" s="4">
        <f>AVERAGE(O35)</f>
        <v>21.0535</v>
      </c>
      <c r="Q35" s="4">
        <f>SUM(P35,-P42)</f>
        <v>-5.1861999999999995</v>
      </c>
      <c r="R35" s="4">
        <f>SUM(Q38,-Q35)</f>
        <v>1.5219000000000023</v>
      </c>
      <c r="S35" s="14">
        <f>POWER(2,-R35)</f>
        <v>0.34822700658752509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21.0535</v>
      </c>
      <c r="F38" s="4">
        <f>AVERAGE(E38:E39)</f>
        <v>21.0535</v>
      </c>
      <c r="G38" s="4">
        <f>SUM(F38,-F45)</f>
        <v>-4.9355000000000011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22.502600000000001</v>
      </c>
      <c r="P38" s="4">
        <f>AVERAGE(O38:O39)</f>
        <v>22.502600000000001</v>
      </c>
      <c r="Q38" s="4">
        <f>SUM(P38,-P45)</f>
        <v>-3.6642999999999972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26.239699999999999</v>
      </c>
      <c r="F42" s="4">
        <f>AVERAGE(E42)</f>
        <v>26.239699999999999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26.239699999999999</v>
      </c>
      <c r="P42" s="4">
        <f>AVERAGE(O42)</f>
        <v>26.239699999999999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25.989000000000001</v>
      </c>
      <c r="F45" s="4">
        <f>AVERAGE(E45:E46)</f>
        <v>25.989000000000001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26.166899999999998</v>
      </c>
      <c r="P45" s="4">
        <f>AVERAGE(O45:O46)</f>
        <v>26.166899999999998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21.0535</v>
      </c>
      <c r="F51" s="4">
        <f>AVERAGE(E51:E52)</f>
        <v>21.0535</v>
      </c>
      <c r="G51" s="4">
        <f>SUM(F51,-F58)</f>
        <v>-5.1861999999999995</v>
      </c>
      <c r="H51" s="4">
        <f>SUM(G54,-G51)</f>
        <v>0.67749999999999844</v>
      </c>
      <c r="I51" s="14">
        <f>POWER(2,-H51)</f>
        <v>0.62524780812434499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69</v>
      </c>
      <c r="O53">
        <v>26.239699999999999</v>
      </c>
      <c r="P53">
        <v>21.0535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21.1814</v>
      </c>
      <c r="F54" s="4">
        <f>AVERAGE(E54:E55)</f>
        <v>21.1814</v>
      </c>
      <c r="G54" s="4">
        <f>SUM(F54,-F61)</f>
        <v>-4.508700000000001</v>
      </c>
      <c r="H54" s="4"/>
      <c r="I54" s="5"/>
      <c r="N54" t="s">
        <v>69</v>
      </c>
      <c r="O54">
        <v>26.166899999999998</v>
      </c>
      <c r="P54">
        <v>22.502600000000001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25.989000000000001</v>
      </c>
      <c r="P55">
        <v>21.0535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25.690100000000001</v>
      </c>
      <c r="P56">
        <v>21.1814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26.239699999999999</v>
      </c>
      <c r="F58" s="4">
        <f>AVERAGE(E58:E59)</f>
        <v>26.239699999999999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25.690100000000001</v>
      </c>
      <c r="F61" s="4">
        <f>AVERAGE(E61:E62)</f>
        <v>25.690100000000001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22.6175</v>
      </c>
      <c r="F67" s="4">
        <f>AVERAGE(E67)</f>
        <v>22.6175</v>
      </c>
      <c r="G67" s="4">
        <f>SUM(F67,-F74)</f>
        <v>-3.3067999999999991</v>
      </c>
      <c r="H67" s="4">
        <f>SUM(G70,-G67)</f>
        <v>-0.58149999999999835</v>
      </c>
      <c r="I67" s="14">
        <f>POWER(2,-H67)</f>
        <v>1.4964042827085446</v>
      </c>
      <c r="K67" s="17" t="s">
        <v>34</v>
      </c>
      <c r="L67" s="16" t="s">
        <v>28</v>
      </c>
      <c r="M67" s="4" t="s">
        <v>89</v>
      </c>
      <c r="N67" s="4"/>
      <c r="O67" s="15">
        <f>P87</f>
        <v>22.6175</v>
      </c>
      <c r="P67" s="4">
        <f>AVERAGE(O67)</f>
        <v>22.6175</v>
      </c>
      <c r="Q67" s="4">
        <f>SUM(P67,-P74)</f>
        <v>-3.3067999999999991</v>
      </c>
      <c r="R67" s="4">
        <f>SUM(Q70,-Q67)</f>
        <v>-0.95780000000000243</v>
      </c>
      <c r="S67" s="14">
        <f>POWER(2,-R67)</f>
        <v>1.9423457061283154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22.502600000000001</v>
      </c>
      <c r="F70" s="4">
        <f>AVERAGE(E70:E71)</f>
        <v>22.502600000000001</v>
      </c>
      <c r="G70" s="4">
        <f>SUM(F70,-F77)</f>
        <v>-3.8882999999999974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21.7377</v>
      </c>
      <c r="P70" s="4">
        <f>AVERAGE(O70:O71)</f>
        <v>21.7377</v>
      </c>
      <c r="Q70" s="4">
        <f>SUM(P70,-P77)</f>
        <v>-4.2646000000000015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25.924299999999999</v>
      </c>
      <c r="F74" s="4">
        <f>AVERAGE(E74)</f>
        <v>25.924299999999999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25.924299999999999</v>
      </c>
      <c r="P74" s="4">
        <f>AVERAGE(O74)</f>
        <v>25.924299999999999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26.390899999999998</v>
      </c>
      <c r="F77" s="4">
        <f>AVERAGE(E77:E78)</f>
        <v>26.390899999999998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26.002300000000002</v>
      </c>
      <c r="P77" s="4">
        <f>AVERAGE(O77:O78)</f>
        <v>26.002300000000002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22.6175</v>
      </c>
      <c r="F83" s="4">
        <f>AVERAGE(E83:E84)</f>
        <v>22.6175</v>
      </c>
      <c r="G83" s="4">
        <f>SUM(F83,-F90)</f>
        <v>-3.3067999999999991</v>
      </c>
      <c r="H83" s="4">
        <f>SUM(G86,-G83)</f>
        <v>-0.44170000000000087</v>
      </c>
      <c r="I83" s="14">
        <f>POWER(2,-H83)</f>
        <v>1.3582038246365178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22.652699999999999</v>
      </c>
      <c r="F86" s="4">
        <f>AVERAGE(E86:E87)</f>
        <v>22.652699999999999</v>
      </c>
      <c r="G86" s="4">
        <f>SUM(F86,-F93)</f>
        <v>-3.7484999999999999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70</v>
      </c>
      <c r="O87">
        <v>25.924299999999999</v>
      </c>
      <c r="P87">
        <v>22.6175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26.002300000000002</v>
      </c>
      <c r="P88">
        <v>21.7377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26.390899999999998</v>
      </c>
      <c r="P89">
        <v>22.502600000000001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25.924299999999999</v>
      </c>
      <c r="F90" s="4">
        <f>AVERAGE(E90:E91)</f>
        <v>25.924299999999999</v>
      </c>
      <c r="G90" s="4"/>
      <c r="H90" s="4"/>
      <c r="I90" s="5"/>
      <c r="N90" t="s">
        <v>67</v>
      </c>
      <c r="O90">
        <v>26.401199999999999</v>
      </c>
      <c r="P90">
        <v>22.652699999999999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26.401199999999999</v>
      </c>
      <c r="F93" s="4">
        <f>AVERAGE(E93:E94)</f>
        <v>26.401199999999999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21.643599999999999</v>
      </c>
      <c r="F99" s="4">
        <f>AVERAGE(E99)</f>
        <v>21.643599999999999</v>
      </c>
      <c r="G99" s="4">
        <f>SUM(F99,-F106)</f>
        <v>-4.6363000000000021</v>
      </c>
      <c r="H99" s="4">
        <f>SUM(G102,-G99)</f>
        <v>9.5400000000001484E-2</v>
      </c>
      <c r="I99" s="14">
        <f>POWER(2,-H99)</f>
        <v>0.93601269363053319</v>
      </c>
      <c r="K99" s="17" t="s">
        <v>35</v>
      </c>
      <c r="L99" s="16" t="s">
        <v>28</v>
      </c>
      <c r="M99" s="4" t="s">
        <v>89</v>
      </c>
      <c r="N99" s="4"/>
      <c r="O99" s="15">
        <f>P119</f>
        <v>21.643599999999999</v>
      </c>
      <c r="P99" s="4">
        <f>AVERAGE(O99)</f>
        <v>21.643599999999999</v>
      </c>
      <c r="Q99" s="4">
        <f>SUM(P99,-P106)</f>
        <v>-4.6363000000000021</v>
      </c>
      <c r="R99" s="4">
        <f>SUM(Q102,-Q99)</f>
        <v>5.980000000000274E-2</v>
      </c>
      <c r="S99" s="14">
        <f>POWER(2,-R99)</f>
        <v>0.95939711078725975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21.7377</v>
      </c>
      <c r="F102" s="4">
        <f>AVERAGE(E102:E103)</f>
        <v>21.7377</v>
      </c>
      <c r="G102" s="4">
        <f>SUM(F102,-F109)</f>
        <v>-4.5409000000000006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21.786899999999999</v>
      </c>
      <c r="P102" s="4">
        <f>AVERAGE(O102:O103)</f>
        <v>21.786899999999999</v>
      </c>
      <c r="Q102" s="4">
        <f>SUM(P102,-P109)</f>
        <v>-4.5764999999999993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26.279900000000001</v>
      </c>
      <c r="F106" s="4">
        <f>AVERAGE(E106)</f>
        <v>26.279900000000001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26.279900000000001</v>
      </c>
      <c r="P106" s="4">
        <f>AVERAGE(O106)</f>
        <v>26.279900000000001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26.278600000000001</v>
      </c>
      <c r="F109" s="4">
        <f>AVERAGE(E109:E110)</f>
        <v>26.278600000000001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26.363399999999999</v>
      </c>
      <c r="P109" s="4">
        <f>AVERAGE(O109:O110)</f>
        <v>26.363399999999999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21.643599999999999</v>
      </c>
      <c r="F115" s="4">
        <f>AVERAGE(E115:E116)</f>
        <v>21.643599999999999</v>
      </c>
      <c r="G115" s="4">
        <f>SUM(F115,-F122)</f>
        <v>-4.6363000000000021</v>
      </c>
      <c r="H115" s="4">
        <f>SUM(G118,-G115)</f>
        <v>6.3500000000001222E-2</v>
      </c>
      <c r="I115" s="14">
        <f>POWER(2,-H115)</f>
        <v>0.95693975067301107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21.643599999999999</v>
      </c>
      <c r="F118" s="4">
        <f>AVERAGE(E118:E119)</f>
        <v>21.643599999999999</v>
      </c>
      <c r="G118" s="4">
        <f>SUM(F118,-F125)</f>
        <v>-4.5728000000000009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71</v>
      </c>
      <c r="O119" s="26">
        <v>26.279900000000001</v>
      </c>
      <c r="P119" s="26">
        <v>21.643599999999999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72</v>
      </c>
      <c r="O120" s="26">
        <v>26.363399999999999</v>
      </c>
      <c r="P120" s="26">
        <v>21.786899999999999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26.278600000000001</v>
      </c>
      <c r="P121" s="26">
        <v>21.7377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26.279900000000001</v>
      </c>
      <c r="F122" s="4">
        <f>AVERAGE(E122:E123)</f>
        <v>26.279900000000001</v>
      </c>
      <c r="G122" s="4"/>
      <c r="H122" s="4"/>
      <c r="I122" s="5"/>
      <c r="N122" s="26" t="s">
        <v>45</v>
      </c>
      <c r="O122" s="26">
        <v>26.2164</v>
      </c>
      <c r="P122" s="26">
        <v>21.643599999999999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26.2164</v>
      </c>
      <c r="F125" s="4">
        <f>AVERAGE(E125:E126)</f>
        <v>26.2164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21.643599999999999</v>
      </c>
      <c r="F132" s="4">
        <f>AVERAGE(E132)</f>
        <v>21.643599999999999</v>
      </c>
      <c r="G132" s="4">
        <f>SUM(F132,-F139)</f>
        <v>-4.6363000000000021</v>
      </c>
      <c r="H132" s="4">
        <f>SUM(G135,-G132)</f>
        <v>1.2484999999999999</v>
      </c>
      <c r="I132" s="14">
        <f>POWER(2,-H132)</f>
        <v>0.42088558369648049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21.643599999999999</v>
      </c>
      <c r="P132" s="4">
        <f>AVERAGE(O132)</f>
        <v>21.643599999999999</v>
      </c>
      <c r="Q132" s="4">
        <f>SUM(P132,-P139)</f>
        <v>-4.6363000000000021</v>
      </c>
      <c r="R132" s="4">
        <f>SUM(Q135,-Q132)</f>
        <v>5.980000000000274E-2</v>
      </c>
      <c r="S132" s="14">
        <f>POWER(2,-R132)</f>
        <v>0.95939711078725975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21.786899999999999</v>
      </c>
      <c r="F135" s="4">
        <f>AVERAGE(E135:E136)</f>
        <v>21.786899999999999</v>
      </c>
      <c r="G135" s="4">
        <f>SUM(F135,-F142)</f>
        <v>-3.3878000000000021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21.786899999999999</v>
      </c>
      <c r="P135" s="4">
        <f>AVERAGE(O135:O136)</f>
        <v>21.786899999999999</v>
      </c>
      <c r="Q135" s="4">
        <f>SUM(P135,-P142)</f>
        <v>-4.5764999999999993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26.279900000000001</v>
      </c>
      <c r="F139" s="4">
        <f>AVERAGE(E139)</f>
        <v>26.279900000000001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26.279900000000001</v>
      </c>
      <c r="P139" s="4">
        <f>AVERAGE(O139)</f>
        <v>26.279900000000001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25.174700000000001</v>
      </c>
      <c r="F142" s="4">
        <f>AVERAGE(E142:E143)</f>
        <v>25.174700000000001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26.363399999999999</v>
      </c>
      <c r="P142" s="4">
        <f>AVERAGE(O142:O143)</f>
        <v>26.363399999999999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21.643599999999999</v>
      </c>
      <c r="F148" s="4">
        <f>AVERAGE(E148:E149)</f>
        <v>21.643599999999999</v>
      </c>
      <c r="G148" s="4">
        <f>SUM(F148,-F155)</f>
        <v>-4.6363000000000021</v>
      </c>
      <c r="H148" s="4">
        <f>SUM(G151,-G148)</f>
        <v>1.1266000000000034</v>
      </c>
      <c r="I148" s="14">
        <f>POWER(2,-H148)</f>
        <v>0.45799380845394594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21.7453</v>
      </c>
      <c r="F151" s="4">
        <f>AVERAGE(E151:E152)</f>
        <v>21.7453</v>
      </c>
      <c r="G151" s="4">
        <f>SUM(F151,-F158)</f>
        <v>-3.5096999999999987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26" t="s">
        <v>71</v>
      </c>
      <c r="O152" s="26">
        <v>26.279900000000001</v>
      </c>
      <c r="P152" s="26">
        <v>21.643599999999999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72</v>
      </c>
      <c r="O153" s="26">
        <v>26.363399999999999</v>
      </c>
      <c r="P153" s="26">
        <v>21.786899999999999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25.174700000000001</v>
      </c>
      <c r="P154" s="9">
        <v>21.786899999999999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26.279900000000001</v>
      </c>
      <c r="F155" s="4">
        <f>AVERAGE(E155:E156)</f>
        <v>26.279900000000001</v>
      </c>
      <c r="G155" s="4"/>
      <c r="H155" s="4"/>
      <c r="I155" s="5"/>
      <c r="N155" s="9" t="s">
        <v>46</v>
      </c>
      <c r="O155" s="9">
        <v>25.254999999999999</v>
      </c>
      <c r="P155" s="9">
        <v>21.7453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25.254999999999999</v>
      </c>
      <c r="F158" s="4">
        <f>AVERAGE(E158:E159)</f>
        <v>25.254999999999999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1.1035867190425788</v>
      </c>
      <c r="N163" s="1"/>
    </row>
    <row r="165" spans="1:14" x14ac:dyDescent="0.2">
      <c r="M165">
        <f>S67</f>
        <v>1.9423457061283154</v>
      </c>
      <c r="N165">
        <f>I35</f>
        <v>0.84048850873489356</v>
      </c>
    </row>
    <row r="166" spans="1:14" x14ac:dyDescent="0.2">
      <c r="M166" s="1">
        <f>S99</f>
        <v>0.95939711078725975</v>
      </c>
      <c r="N166" s="1">
        <f>I51</f>
        <v>0.62524780812434499</v>
      </c>
    </row>
    <row r="167" spans="1:14" x14ac:dyDescent="0.2">
      <c r="M167" s="1">
        <f>S132</f>
        <v>0.95939711078725975</v>
      </c>
      <c r="N167">
        <f>I67</f>
        <v>1.4964042827085446</v>
      </c>
    </row>
    <row r="168" spans="1:14" x14ac:dyDescent="0.2">
      <c r="N168">
        <f>I83</f>
        <v>1.3582038246365178</v>
      </c>
    </row>
    <row r="169" spans="1:14" x14ac:dyDescent="0.2">
      <c r="N169">
        <f>I99</f>
        <v>0.93601269363053319</v>
      </c>
    </row>
    <row r="170" spans="1:14" x14ac:dyDescent="0.2">
      <c r="N170">
        <f>I115</f>
        <v>0.95693975067301107</v>
      </c>
    </row>
    <row r="171" spans="1:14" x14ac:dyDescent="0.2">
      <c r="N171">
        <f>I132</f>
        <v>0.42088558369648049</v>
      </c>
    </row>
    <row r="172" spans="1:14" x14ac:dyDescent="0.2">
      <c r="N172">
        <f>I148</f>
        <v>0.45799380845394594</v>
      </c>
    </row>
    <row r="179" spans="12:15" x14ac:dyDescent="0.2">
      <c r="L179" t="s">
        <v>3</v>
      </c>
      <c r="M179">
        <f>AVERAGE(M163:M168)</f>
        <v>1.2411816616863534</v>
      </c>
      <c r="N179">
        <f>AVERAGE(N163:N172)</f>
        <v>0.8865220325822839</v>
      </c>
    </row>
    <row r="180" spans="12:15" x14ac:dyDescent="0.2">
      <c r="L180" t="s">
        <v>2</v>
      </c>
      <c r="M180">
        <f>STDEV(M163:M168)</f>
        <v>0.47235878020496314</v>
      </c>
      <c r="N180">
        <f>STDEV(N163:N172)</f>
        <v>0.39145974060762739</v>
      </c>
    </row>
    <row r="181" spans="12:15" x14ac:dyDescent="0.2">
      <c r="L181" t="s">
        <v>1</v>
      </c>
      <c r="N181">
        <f>TTEST(M163:M167,N163:N172,2,2)</f>
        <v>0.19539900758000783</v>
      </c>
      <c r="O181" s="45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91</v>
      </c>
      <c r="M183" t="s">
        <v>0</v>
      </c>
    </row>
    <row r="184" spans="12:15" x14ac:dyDescent="0.2">
      <c r="L184">
        <f>M179</f>
        <v>1.2411816616863534</v>
      </c>
      <c r="M184">
        <f>N179</f>
        <v>0.8865220325822839</v>
      </c>
    </row>
    <row r="185" spans="12:15" x14ac:dyDescent="0.2">
      <c r="L185">
        <f>M180</f>
        <v>0.47235878020496314</v>
      </c>
      <c r="M185">
        <f>N180</f>
        <v>0.39145974060762739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B138" zoomScale="108" workbookViewId="0">
      <selection activeCell="N173" sqref="N173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22.770099999999999</v>
      </c>
      <c r="F2" s="4">
        <f>AVERAGE(E2)</f>
        <v>22.770099999999999</v>
      </c>
      <c r="G2" s="4">
        <f>SUM(F2,-F9)</f>
        <v>-2.6067999999999998</v>
      </c>
      <c r="H2" s="4">
        <f>SUM(G5,-G2)</f>
        <v>-4.5823999999999998</v>
      </c>
      <c r="I2" s="14">
        <f>POWER(2,-H2)</f>
        <v>23.957409272211617</v>
      </c>
      <c r="K2" s="17" t="s">
        <v>29</v>
      </c>
      <c r="L2" s="16" t="s">
        <v>28</v>
      </c>
      <c r="M2" s="4" t="s">
        <v>89</v>
      </c>
      <c r="N2" s="4"/>
      <c r="O2" s="15">
        <f>P19</f>
        <v>22.770099999999999</v>
      </c>
      <c r="P2" s="4">
        <f>AVERAGE(O2)</f>
        <v>22.770099999999999</v>
      </c>
      <c r="Q2" s="4">
        <f>SUM(P2,-P9)</f>
        <v>-2.6067999999999998</v>
      </c>
      <c r="R2" s="4">
        <f>SUM(Q5,-Q2)</f>
        <v>-5.7100000000001927E-2</v>
      </c>
      <c r="S2" s="14">
        <f>POWER(2,-R2)</f>
        <v>1.0403723771407896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20.079699999999999</v>
      </c>
      <c r="F5" s="4">
        <f>AVERAGE(E5:E6)</f>
        <v>20.079699999999999</v>
      </c>
      <c r="G5" s="4">
        <f>SUM(F5,-F12)</f>
        <v>-7.1891999999999996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22.5367</v>
      </c>
      <c r="P5" s="4">
        <f>AVERAGE(O5:O6)</f>
        <v>22.5367</v>
      </c>
      <c r="Q5" s="4">
        <f>SUM(P5,-P12)</f>
        <v>-2.6639000000000017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25.376899999999999</v>
      </c>
      <c r="F9" s="4">
        <f>AVERAGE(E9)</f>
        <v>25.376899999999999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25.376899999999999</v>
      </c>
      <c r="P9" s="4">
        <f>AVERAGE(O9)</f>
        <v>25.376899999999999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27.268899999999999</v>
      </c>
      <c r="F12" s="4">
        <f>AVERAGE(E12:E13)</f>
        <v>27.268899999999999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25.200600000000001</v>
      </c>
      <c r="P12" s="4">
        <f>AVERAGE(O12:O13)</f>
        <v>25.200600000000001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22.770099999999999</v>
      </c>
      <c r="F18" s="4">
        <f>AVERAGE(E18:E19)</f>
        <v>22.770099999999999</v>
      </c>
      <c r="G18" s="4">
        <f>SUM(F18,-F25)</f>
        <v>-2.6067999999999998</v>
      </c>
      <c r="H18" s="4">
        <f>SUM(G21,-G18)</f>
        <v>-4.5327000000000019</v>
      </c>
      <c r="I18" s="14">
        <f>POWER(2,-H18)</f>
        <v>23.14614456801074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74</v>
      </c>
      <c r="O19" s="25">
        <v>25.376899999999999</v>
      </c>
      <c r="P19" s="25">
        <v>22.770099999999999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74</v>
      </c>
      <c r="O20" s="25">
        <v>25.200600000000001</v>
      </c>
      <c r="P20" s="25">
        <v>22.5367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20.0625</v>
      </c>
      <c r="F21" s="4">
        <f>AVERAGE(E21:E22)</f>
        <v>20.0625</v>
      </c>
      <c r="G21" s="4">
        <f>SUM(F21,-F28)</f>
        <v>-7.1395000000000017</v>
      </c>
      <c r="H21" s="4"/>
      <c r="I21" s="5"/>
      <c r="N21" s="25" t="s">
        <v>21</v>
      </c>
      <c r="O21" s="25">
        <v>27.268899999999999</v>
      </c>
      <c r="P21" s="25">
        <v>20.079699999999999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27.202000000000002</v>
      </c>
      <c r="P22" s="25">
        <v>20.0625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25.376899999999999</v>
      </c>
      <c r="F25" s="4">
        <f>AVERAGE(E25:E26)</f>
        <v>25.376899999999999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27.202000000000002</v>
      </c>
      <c r="F28" s="4">
        <f>AVERAGE(E28:E29)</f>
        <v>27.202000000000002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25.578099999999999</v>
      </c>
      <c r="F35" s="4">
        <f>AVERAGE(E35)</f>
        <v>25.578099999999999</v>
      </c>
      <c r="G35" s="4">
        <f>SUM(F35,-F42)</f>
        <v>-0.67770000000000152</v>
      </c>
      <c r="H35" s="4">
        <f>SUM(G38,-G35)</f>
        <v>-6.013899999999996</v>
      </c>
      <c r="I35" s="14">
        <f>POWER(2,-H35)</f>
        <v>64.619603801332289</v>
      </c>
      <c r="K35" s="17" t="s">
        <v>32</v>
      </c>
      <c r="L35" s="16" t="s">
        <v>28</v>
      </c>
      <c r="M35" s="4" t="s">
        <v>89</v>
      </c>
      <c r="N35" s="4"/>
      <c r="O35" s="15">
        <f>P53</f>
        <v>25.578099999999999</v>
      </c>
      <c r="P35" s="4">
        <f>AVERAGE(O35)</f>
        <v>25.578099999999999</v>
      </c>
      <c r="Q35" s="4">
        <f>SUM(P35,-P42)</f>
        <v>-0.67770000000000152</v>
      </c>
      <c r="R35" s="4">
        <f>SUM(Q38,-Q35)</f>
        <v>-6.5100000000001046E-2</v>
      </c>
      <c r="S35" s="14">
        <f>POWER(2,-R35)</f>
        <v>1.0461574513882257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20.211300000000001</v>
      </c>
      <c r="F38" s="4">
        <f>AVERAGE(E38:E39)</f>
        <v>20.211300000000001</v>
      </c>
      <c r="G38" s="4">
        <f>SUM(F38,-F45)</f>
        <v>-6.6915999999999976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25.508099999999999</v>
      </c>
      <c r="P38" s="4">
        <f>AVERAGE(O38:O39)</f>
        <v>25.508099999999999</v>
      </c>
      <c r="Q38" s="4">
        <f>SUM(P38,-P45)</f>
        <v>-0.74280000000000257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26.255800000000001</v>
      </c>
      <c r="F42" s="4">
        <f>AVERAGE(E42)</f>
        <v>26.255800000000001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26.255800000000001</v>
      </c>
      <c r="P42" s="4">
        <f>AVERAGE(O42)</f>
        <v>26.255800000000001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26.902899999999999</v>
      </c>
      <c r="F45" s="4">
        <f>AVERAGE(E45:E46)</f>
        <v>26.902899999999999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26.250900000000001</v>
      </c>
      <c r="P45" s="4">
        <f>AVERAGE(O45:O46)</f>
        <v>26.250900000000001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25.578099999999999</v>
      </c>
      <c r="F51" s="4">
        <f>AVERAGE(E51:E52)</f>
        <v>25.578099999999999</v>
      </c>
      <c r="G51" s="4">
        <f>SUM(F51,-F58)</f>
        <v>-0.67770000000000152</v>
      </c>
      <c r="H51" s="4">
        <f>SUM(G54,-G51)</f>
        <v>-5.8726999999999983</v>
      </c>
      <c r="I51" s="14">
        <f>POWER(2,-H51)</f>
        <v>58.594770223897804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75</v>
      </c>
      <c r="O53">
        <v>26.255800000000001</v>
      </c>
      <c r="P53">
        <v>25.578099999999999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20.154800000000002</v>
      </c>
      <c r="F54" s="4">
        <f>AVERAGE(E54:E55)</f>
        <v>20.154800000000002</v>
      </c>
      <c r="G54" s="4">
        <f>SUM(F54,-F61)</f>
        <v>-6.5503999999999998</v>
      </c>
      <c r="H54" s="4"/>
      <c r="I54" s="5"/>
      <c r="N54" t="s">
        <v>75</v>
      </c>
      <c r="O54">
        <v>26.250900000000001</v>
      </c>
      <c r="P54">
        <v>25.508099999999999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26.902899999999999</v>
      </c>
      <c r="P55">
        <v>20.211300000000001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26.705200000000001</v>
      </c>
      <c r="P56">
        <v>20.154800000000002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26.255800000000001</v>
      </c>
      <c r="F58" s="4">
        <f>AVERAGE(E58:E59)</f>
        <v>26.255800000000001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26.705200000000001</v>
      </c>
      <c r="F61" s="4">
        <f>AVERAGE(E61:E62)</f>
        <v>26.705200000000001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24.5442</v>
      </c>
      <c r="F67" s="4">
        <f>AVERAGE(E67)</f>
        <v>24.5442</v>
      </c>
      <c r="G67" s="4">
        <f>SUM(F67,-F74)</f>
        <v>-1.1998999999999995</v>
      </c>
      <c r="H67" s="4">
        <f>SUM(G70,-G67)</f>
        <v>-3.6746000000000016</v>
      </c>
      <c r="I67" s="14">
        <f>POWER(2,-H67)</f>
        <v>12.769233307633682</v>
      </c>
      <c r="K67" s="17" t="s">
        <v>34</v>
      </c>
      <c r="L67" s="16" t="s">
        <v>28</v>
      </c>
      <c r="M67" s="4" t="s">
        <v>89</v>
      </c>
      <c r="N67" s="4"/>
      <c r="O67" s="15">
        <f>P87</f>
        <v>24.5442</v>
      </c>
      <c r="P67" s="4">
        <f>AVERAGE(O67)</f>
        <v>24.5442</v>
      </c>
      <c r="Q67" s="4">
        <f>SUM(P67,-P74)</f>
        <v>-1.1998999999999995</v>
      </c>
      <c r="R67" s="4">
        <f>SUM(Q70,-Q67)</f>
        <v>0</v>
      </c>
      <c r="S67" s="14">
        <f>POWER(2,-R67)</f>
        <v>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23.842099999999999</v>
      </c>
      <c r="F70" s="4">
        <f>AVERAGE(E70:E71)</f>
        <v>23.842099999999999</v>
      </c>
      <c r="G70" s="4">
        <f>SUM(F70,-F77)</f>
        <v>-4.8745000000000012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24.5442</v>
      </c>
      <c r="P70" s="4">
        <f>AVERAGE(O70:O71)</f>
        <v>24.5442</v>
      </c>
      <c r="Q70" s="4">
        <f>SUM(P70,-P77)</f>
        <v>-1.1998999999999995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25.7441</v>
      </c>
      <c r="F74" s="4">
        <f>AVERAGE(E74)</f>
        <v>25.7441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25.7441</v>
      </c>
      <c r="P74" s="4">
        <f>AVERAGE(O74)</f>
        <v>25.7441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28.7166</v>
      </c>
      <c r="F77" s="4">
        <f>AVERAGE(E77:E78)</f>
        <v>28.7166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25.7441</v>
      </c>
      <c r="P77" s="4">
        <f>AVERAGE(O77:O78)</f>
        <v>25.7441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24.5442</v>
      </c>
      <c r="F83" s="4">
        <f>AVERAGE(E83:E84)</f>
        <v>24.5442</v>
      </c>
      <c r="G83" s="4">
        <f>SUM(F83,-F90)</f>
        <v>-1.1998999999999995</v>
      </c>
      <c r="H83" s="4">
        <f>SUM(G86,-G83)</f>
        <v>-3.5726999999999975</v>
      </c>
      <c r="I83" s="14">
        <f>POWER(2,-H83)</f>
        <v>11.898435632075989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23.822500000000002</v>
      </c>
      <c r="F86" s="4">
        <f>AVERAGE(E86:E87)</f>
        <v>23.822500000000002</v>
      </c>
      <c r="G86" s="4">
        <f>SUM(F86,-F93)</f>
        <v>-4.7725999999999971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76</v>
      </c>
      <c r="O87">
        <v>25.7441</v>
      </c>
      <c r="P87">
        <v>24.5442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76</v>
      </c>
      <c r="O88">
        <v>25.7441</v>
      </c>
      <c r="P88">
        <v>24.5442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28.7166</v>
      </c>
      <c r="P89">
        <v>23.842099999999999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25.7441</v>
      </c>
      <c r="F90" s="4">
        <f>AVERAGE(E90:E91)</f>
        <v>25.7441</v>
      </c>
      <c r="G90" s="4"/>
      <c r="H90" s="4"/>
      <c r="I90" s="5"/>
      <c r="N90" t="s">
        <v>67</v>
      </c>
      <c r="O90">
        <v>28.595099999999999</v>
      </c>
      <c r="P90">
        <v>23.822500000000002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28.595099999999999</v>
      </c>
      <c r="F93" s="4">
        <f>AVERAGE(E93:E94)</f>
        <v>28.595099999999999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24.44</v>
      </c>
      <c r="F99" s="4">
        <f>AVERAGE(E99)</f>
        <v>24.44</v>
      </c>
      <c r="G99" s="4">
        <f>SUM(F99,-F106)</f>
        <v>-2.7825999999999986</v>
      </c>
      <c r="H99" s="4">
        <f>SUM(G102,-G99)</f>
        <v>-2.9002000000000017</v>
      </c>
      <c r="I99" s="14">
        <f>POWER(2,-H99)</f>
        <v>7.4652987707222689</v>
      </c>
      <c r="K99" s="17" t="s">
        <v>35</v>
      </c>
      <c r="L99" s="16" t="s">
        <v>28</v>
      </c>
      <c r="M99" s="4" t="s">
        <v>89</v>
      </c>
      <c r="N99" s="4"/>
      <c r="O99" s="15">
        <f>P119</f>
        <v>24.44</v>
      </c>
      <c r="P99" s="4">
        <f>AVERAGE(O99)</f>
        <v>24.44</v>
      </c>
      <c r="Q99" s="4">
        <f>SUM(P99,-P106)</f>
        <v>-2.7825999999999986</v>
      </c>
      <c r="R99" s="4">
        <f>SUM(Q102,-Q99)</f>
        <v>-0.54690000000000083</v>
      </c>
      <c r="S99" s="14">
        <f>POWER(2,-R99)</f>
        <v>1.4609431101762451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20.183399999999999</v>
      </c>
      <c r="F102" s="4">
        <f>AVERAGE(E102:E103)</f>
        <v>20.183399999999999</v>
      </c>
      <c r="G102" s="4">
        <f>SUM(F102,-F109)</f>
        <v>-5.6828000000000003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24.4758</v>
      </c>
      <c r="P102" s="4">
        <f>AVERAGE(O102:O103)</f>
        <v>24.4758</v>
      </c>
      <c r="Q102" s="4">
        <f>SUM(P102,-P109)</f>
        <v>-3.3294999999999995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27.2226</v>
      </c>
      <c r="F106" s="4">
        <f>AVERAGE(E106)</f>
        <v>27.2226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27.2226</v>
      </c>
      <c r="P106" s="4">
        <f>AVERAGE(O106)</f>
        <v>27.2226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25.866199999999999</v>
      </c>
      <c r="F109" s="4">
        <f>AVERAGE(E109:E110)</f>
        <v>25.866199999999999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27.805299999999999</v>
      </c>
      <c r="P109" s="4">
        <f>AVERAGE(O109:O110)</f>
        <v>27.805299999999999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24.44</v>
      </c>
      <c r="F115" s="4">
        <f>AVERAGE(E115:E116)</f>
        <v>24.44</v>
      </c>
      <c r="G115" s="4">
        <f>SUM(F115,-F122)</f>
        <v>-2.7825999999999986</v>
      </c>
      <c r="H115" s="4">
        <f>SUM(G118,-G115)</f>
        <v>-2.7013999999999996</v>
      </c>
      <c r="I115" s="14">
        <f>POWER(2,-H115)</f>
        <v>6.5043279485273278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20.336200000000002</v>
      </c>
      <c r="F118" s="4">
        <f>AVERAGE(E118:E119)</f>
        <v>20.336200000000002</v>
      </c>
      <c r="G118" s="4">
        <f>SUM(F118,-F125)</f>
        <v>-5.4839999999999982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77</v>
      </c>
      <c r="O119" s="26">
        <v>27.2226</v>
      </c>
      <c r="P119" s="26">
        <v>24.44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78</v>
      </c>
      <c r="O120" s="26">
        <v>27.805299999999999</v>
      </c>
      <c r="P120" s="26">
        <v>24.4758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25.866199999999999</v>
      </c>
      <c r="P121" s="26">
        <v>20.183399999999999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27.2226</v>
      </c>
      <c r="F122" s="4">
        <f>AVERAGE(E122:E123)</f>
        <v>27.2226</v>
      </c>
      <c r="G122" s="4"/>
      <c r="H122" s="4"/>
      <c r="I122" s="5"/>
      <c r="N122" s="26" t="s">
        <v>45</v>
      </c>
      <c r="O122" s="26">
        <v>25.8202</v>
      </c>
      <c r="P122" s="26">
        <v>20.336200000000002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25.8202</v>
      </c>
      <c r="F125" s="4">
        <f>AVERAGE(E125:E126)</f>
        <v>25.8202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89</v>
      </c>
      <c r="D131" s="4"/>
      <c r="E131" s="15">
        <f>P151</f>
        <v>25.578099999999999</v>
      </c>
      <c r="F131" s="4">
        <f>AVERAGE(E131)</f>
        <v>25.578099999999999</v>
      </c>
      <c r="G131" s="4">
        <f>SUM(F131,-F138)</f>
        <v>-0.69369999999999976</v>
      </c>
      <c r="H131" s="4">
        <f>SUM(G134,-G131)</f>
        <v>-6.1358999999999995</v>
      </c>
      <c r="I131" s="14">
        <f>POWER(2,-H131)</f>
        <v>70.321795420561998</v>
      </c>
      <c r="K131" s="17" t="s">
        <v>36</v>
      </c>
      <c r="L131" s="16" t="s">
        <v>28</v>
      </c>
      <c r="M131" s="4" t="s">
        <v>89</v>
      </c>
      <c r="N131" s="4"/>
      <c r="O131" s="15">
        <f>P151</f>
        <v>25.578099999999999</v>
      </c>
      <c r="P131" s="4">
        <f>AVERAGE(O131)</f>
        <v>25.578099999999999</v>
      </c>
      <c r="Q131" s="4">
        <f>SUM(P131,-P138)</f>
        <v>-0.69369999999999976</v>
      </c>
      <c r="R131" s="4">
        <f>SUM(Q134,-Q131)</f>
        <v>-0.61490000000000222</v>
      </c>
      <c r="S131" s="14">
        <f>POWER(2,-R131)</f>
        <v>1.5314518412627534</v>
      </c>
    </row>
    <row r="132" spans="1:19" x14ac:dyDescent="0.2">
      <c r="A132" s="4" t="s">
        <v>5</v>
      </c>
      <c r="B132" s="7"/>
      <c r="C132" s="4" t="s">
        <v>89</v>
      </c>
      <c r="D132" s="7"/>
      <c r="F132" s="4"/>
      <c r="G132" s="4"/>
      <c r="H132" s="4"/>
      <c r="I132" s="5"/>
      <c r="K132" s="4" t="s">
        <v>5</v>
      </c>
      <c r="L132" s="7"/>
      <c r="M132" s="4" t="s">
        <v>89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89</v>
      </c>
      <c r="D134" s="6"/>
      <c r="E134">
        <f>P153</f>
        <v>20.0733</v>
      </c>
      <c r="F134" s="4">
        <f>AVERAGE(E134:E135)</f>
        <v>20.0733</v>
      </c>
      <c r="G134" s="4">
        <f>SUM(F134,-F141)</f>
        <v>-6.8295999999999992</v>
      </c>
      <c r="H134" s="4"/>
      <c r="I134" s="5"/>
      <c r="K134" s="4" t="s">
        <v>6</v>
      </c>
      <c r="L134" s="7"/>
      <c r="M134" s="4" t="s">
        <v>89</v>
      </c>
      <c r="N134" s="6"/>
      <c r="O134" s="15">
        <f>P152</f>
        <v>25.389399999999998</v>
      </c>
      <c r="P134" s="4">
        <f>AVERAGE(O134:O135)</f>
        <v>25.389399999999998</v>
      </c>
      <c r="Q134" s="4">
        <f>SUM(P134,-P141)</f>
        <v>-1.308600000000002</v>
      </c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26.271799999999999</v>
      </c>
      <c r="F138" s="4">
        <f>AVERAGE(E138)</f>
        <v>26.271799999999999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26.271799999999999</v>
      </c>
      <c r="P138" s="4">
        <f>AVERAGE(O138)</f>
        <v>26.271799999999999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26.902899999999999</v>
      </c>
      <c r="F141" s="4">
        <f>AVERAGE(E141:E142)</f>
        <v>26.902899999999999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26.698</v>
      </c>
      <c r="P141" s="4">
        <f>AVERAGE(O141:O142)</f>
        <v>26.698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89</v>
      </c>
      <c r="D147" s="4"/>
      <c r="E147" s="15">
        <f>P151</f>
        <v>25.578099999999999</v>
      </c>
      <c r="F147" s="4">
        <f>AVERAGE(E147:E148)</f>
        <v>25.578099999999999</v>
      </c>
      <c r="G147" s="4">
        <f>SUM(F147,-F154)</f>
        <v>-0.69369999999999976</v>
      </c>
      <c r="H147" s="4">
        <f>SUM(G150,-G147)</f>
        <v>-5.8567</v>
      </c>
      <c r="I147" s="14">
        <f>POWER(2,-H147)</f>
        <v>57.948523603458362</v>
      </c>
    </row>
    <row r="148" spans="1:16" x14ac:dyDescent="0.2">
      <c r="A148" s="4" t="s">
        <v>5</v>
      </c>
      <c r="B148" s="7"/>
      <c r="C148" s="4" t="s">
        <v>89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89</v>
      </c>
      <c r="D150" s="6"/>
      <c r="E150">
        <f>P154</f>
        <v>20.154800000000002</v>
      </c>
      <c r="F150" s="4">
        <f>AVERAGE(E150:E151)</f>
        <v>20.154800000000002</v>
      </c>
      <c r="G150" s="4">
        <f>SUM(F150,-F157)</f>
        <v>-6.5503999999999998</v>
      </c>
      <c r="H150" s="4"/>
      <c r="I150" s="5"/>
      <c r="O150" s="13" t="s">
        <v>22</v>
      </c>
      <c r="P150" s="13" t="s">
        <v>89</v>
      </c>
    </row>
    <row r="151" spans="1:16" x14ac:dyDescent="0.2">
      <c r="A151" s="4" t="s">
        <v>6</v>
      </c>
      <c r="B151" s="7"/>
      <c r="C151" s="4" t="s">
        <v>89</v>
      </c>
      <c r="D151" s="4"/>
      <c r="E151" s="8" t="s">
        <v>7</v>
      </c>
      <c r="F151" s="4"/>
      <c r="G151" s="4"/>
      <c r="H151" s="4"/>
      <c r="I151" s="5"/>
      <c r="N151" s="9" t="s">
        <v>79</v>
      </c>
      <c r="O151" s="9">
        <v>26.271799999999999</v>
      </c>
      <c r="P151" s="9">
        <v>25.578099999999999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79</v>
      </c>
      <c r="O152" s="9">
        <v>26.698</v>
      </c>
      <c r="P152" s="9">
        <v>25.389399999999998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26.902899999999999</v>
      </c>
      <c r="P153" s="9">
        <v>20.0733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26.271799999999999</v>
      </c>
      <c r="F154" s="4">
        <f>AVERAGE(E154:E155)</f>
        <v>26.271799999999999</v>
      </c>
      <c r="G154" s="4"/>
      <c r="H154" s="4"/>
      <c r="I154" s="5"/>
      <c r="N154" s="9" t="s">
        <v>46</v>
      </c>
      <c r="O154" s="9">
        <v>26.705200000000001</v>
      </c>
      <c r="P154" s="9">
        <v>20.154800000000002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26.705200000000001</v>
      </c>
      <c r="F157" s="4">
        <f>AVERAGE(E157:E158)</f>
        <v>26.705200000000001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1.0403723771407896</v>
      </c>
      <c r="N163" s="1">
        <f>I2</f>
        <v>23.957409272211617</v>
      </c>
    </row>
    <row r="164" spans="12:15" x14ac:dyDescent="0.2">
      <c r="M164">
        <f>S35</f>
        <v>1.0461574513882257</v>
      </c>
      <c r="N164">
        <f>I18</f>
        <v>23.14614456801074</v>
      </c>
    </row>
    <row r="165" spans="12:15" x14ac:dyDescent="0.2">
      <c r="M165">
        <f>S67</f>
        <v>1</v>
      </c>
      <c r="N165">
        <f>I35</f>
        <v>64.619603801332289</v>
      </c>
    </row>
    <row r="166" spans="12:15" x14ac:dyDescent="0.2">
      <c r="M166" s="1">
        <f>S99</f>
        <v>1.4609431101762451</v>
      </c>
      <c r="N166" s="1">
        <f>I51</f>
        <v>58.594770223897804</v>
      </c>
    </row>
    <row r="167" spans="12:15" x14ac:dyDescent="0.2">
      <c r="M167" s="1">
        <f>S132</f>
        <v>0</v>
      </c>
      <c r="N167">
        <f>I67</f>
        <v>12.769233307633682</v>
      </c>
    </row>
    <row r="168" spans="12:15" x14ac:dyDescent="0.2">
      <c r="N168">
        <f>I83</f>
        <v>11.898435632075989</v>
      </c>
    </row>
    <row r="169" spans="12:15" x14ac:dyDescent="0.2">
      <c r="N169">
        <f>I99</f>
        <v>7.4652987707222689</v>
      </c>
    </row>
    <row r="170" spans="12:15" x14ac:dyDescent="0.2">
      <c r="N170">
        <f>I115</f>
        <v>6.5043279485273278</v>
      </c>
    </row>
    <row r="171" spans="12:15" x14ac:dyDescent="0.2">
      <c r="N171">
        <f>I131</f>
        <v>70.321795420561998</v>
      </c>
    </row>
    <row r="172" spans="12:15" x14ac:dyDescent="0.2">
      <c r="N172">
        <f>I147</f>
        <v>57.948523603458362</v>
      </c>
    </row>
    <row r="174" spans="12:15" x14ac:dyDescent="0.2">
      <c r="L174" t="s">
        <v>3</v>
      </c>
      <c r="M174">
        <f>AVERAGE(M163:M168)</f>
        <v>0.90949458774105207</v>
      </c>
      <c r="N174">
        <f>AVERAGE(N163:N172)</f>
        <v>33.722554254843203</v>
      </c>
    </row>
    <row r="175" spans="12:15" x14ac:dyDescent="0.2">
      <c r="L175" t="s">
        <v>2</v>
      </c>
      <c r="M175">
        <f>STDEV(M163:M168)</f>
        <v>0.54205000731777353</v>
      </c>
      <c r="N175">
        <f>STDEV(N163:N172)</f>
        <v>25.932571673196229</v>
      </c>
    </row>
    <row r="176" spans="12:15" x14ac:dyDescent="0.2">
      <c r="L176" t="s">
        <v>1</v>
      </c>
      <c r="N176">
        <f>TTEST(M163:M167,N163:N172,2,2)</f>
        <v>1.5730336533997549E-2</v>
      </c>
      <c r="O176" t="str">
        <f>IF(AND(N176&gt;=0.01, N176&lt;0.05), "Significativo *", IF(AND(N176&gt;=0.001, N176&lt;0.01), "Significativo **", IF(N176&lt;0.001, "Significativo ***", "Non significativo")))</f>
        <v>Significativo *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0.90949458774105207</v>
      </c>
      <c r="M179">
        <f>N174</f>
        <v>33.722554254843203</v>
      </c>
    </row>
    <row r="180" spans="12:13" x14ac:dyDescent="0.2">
      <c r="L180">
        <f>M175</f>
        <v>0.54205000731777353</v>
      </c>
      <c r="M180">
        <f>N175</f>
        <v>25.932571673196229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D161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22.770099999999999</v>
      </c>
      <c r="F2" s="4">
        <f>AVERAGE(E2)</f>
        <v>22.770099999999999</v>
      </c>
      <c r="G2" s="4">
        <f>SUM(F2,-F9)</f>
        <v>-2.6067999999999998</v>
      </c>
      <c r="H2" s="4">
        <f>SUM(G5,-G2)</f>
        <v>-4.5823999999999998</v>
      </c>
      <c r="I2" s="14">
        <f>POWER(2,-H2)</f>
        <v>23.957409272211617</v>
      </c>
      <c r="K2" s="17" t="s">
        <v>29</v>
      </c>
      <c r="L2" s="16" t="s">
        <v>28</v>
      </c>
      <c r="M2" s="4" t="s">
        <v>89</v>
      </c>
      <c r="N2" s="4"/>
      <c r="O2" s="15">
        <f>P19</f>
        <v>22.770099999999999</v>
      </c>
      <c r="P2" s="4">
        <f>AVERAGE(O2)</f>
        <v>22.770099999999999</v>
      </c>
      <c r="Q2" s="4">
        <f>SUM(P2,-P9)</f>
        <v>-2.6067999999999998</v>
      </c>
      <c r="R2" s="4">
        <f>SUM(Q5,-Q2)</f>
        <v>-5.7100000000001927E-2</v>
      </c>
      <c r="S2" s="14">
        <f>POWER(2,-R2)</f>
        <v>1.0403723771407896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20.079699999999999</v>
      </c>
      <c r="F5" s="4">
        <f>AVERAGE(E5:E6)</f>
        <v>20.079699999999999</v>
      </c>
      <c r="G5" s="4">
        <f>SUM(F5,-F12)</f>
        <v>-7.1891999999999996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22.5367</v>
      </c>
      <c r="P5" s="4">
        <f>AVERAGE(O5:O6)</f>
        <v>22.5367</v>
      </c>
      <c r="Q5" s="4">
        <f>SUM(P5,-P12)</f>
        <v>-2.6639000000000017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25.376899999999999</v>
      </c>
      <c r="F9" s="4">
        <f>AVERAGE(E9)</f>
        <v>25.376899999999999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25.376899999999999</v>
      </c>
      <c r="P9" s="4">
        <f>AVERAGE(O9)</f>
        <v>25.376899999999999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27.268899999999999</v>
      </c>
      <c r="F12" s="4">
        <f>AVERAGE(E12:E13)</f>
        <v>27.268899999999999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25.200600000000001</v>
      </c>
      <c r="P12" s="4">
        <f>AVERAGE(O12:O13)</f>
        <v>25.200600000000001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22.770099999999999</v>
      </c>
      <c r="F18" s="4">
        <f>AVERAGE(E18:E19)</f>
        <v>22.770099999999999</v>
      </c>
      <c r="G18" s="4">
        <f>SUM(F18,-F25)</f>
        <v>-2.6067999999999998</v>
      </c>
      <c r="H18" s="4">
        <f>SUM(G21,-G18)</f>
        <v>-4.5327000000000019</v>
      </c>
      <c r="I18" s="14">
        <f>POWER(2,-H18)</f>
        <v>23.14614456801074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74</v>
      </c>
      <c r="O19" s="25">
        <v>25.376899999999999</v>
      </c>
      <c r="P19" s="25">
        <v>22.770099999999999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74</v>
      </c>
      <c r="O20" s="25">
        <v>25.200600000000001</v>
      </c>
      <c r="P20" s="25">
        <v>22.5367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20.0625</v>
      </c>
      <c r="F21" s="4">
        <f>AVERAGE(E21:E22)</f>
        <v>20.0625</v>
      </c>
      <c r="G21" s="4">
        <f>SUM(F21,-F28)</f>
        <v>-7.1395000000000017</v>
      </c>
      <c r="H21" s="4"/>
      <c r="I21" s="5"/>
      <c r="N21" s="25" t="s">
        <v>21</v>
      </c>
      <c r="O21" s="25">
        <v>27.268899999999999</v>
      </c>
      <c r="P21" s="25">
        <v>20.079699999999999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27.202000000000002</v>
      </c>
      <c r="P22" s="25">
        <v>20.0625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25.376899999999999</v>
      </c>
      <c r="F25" s="4">
        <f>AVERAGE(E25:E26)</f>
        <v>25.376899999999999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27.202000000000002</v>
      </c>
      <c r="F28" s="4">
        <f>AVERAGE(E28:E29)</f>
        <v>27.202000000000002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25.578099999999999</v>
      </c>
      <c r="F35" s="4">
        <f>AVERAGE(E35)</f>
        <v>25.578099999999999</v>
      </c>
      <c r="G35" s="4">
        <f>SUM(F35,-F42)</f>
        <v>-0.67770000000000152</v>
      </c>
      <c r="H35" s="4">
        <f>SUM(G38,-G35)</f>
        <v>-6.013899999999996</v>
      </c>
      <c r="I35" s="14">
        <f>POWER(2,-H35)</f>
        <v>64.619603801332289</v>
      </c>
      <c r="K35" s="17" t="s">
        <v>32</v>
      </c>
      <c r="L35" s="16" t="s">
        <v>28</v>
      </c>
      <c r="M35" s="4" t="s">
        <v>89</v>
      </c>
      <c r="N35" s="4"/>
      <c r="O35" s="15">
        <f>P53</f>
        <v>25.578099999999999</v>
      </c>
      <c r="P35" s="4">
        <f>AVERAGE(O35)</f>
        <v>25.578099999999999</v>
      </c>
      <c r="Q35" s="4">
        <f>SUM(P35,-P42)</f>
        <v>-0.67770000000000152</v>
      </c>
      <c r="R35" s="4">
        <f>SUM(Q38,-Q35)</f>
        <v>-6.5100000000001046E-2</v>
      </c>
      <c r="S35" s="14">
        <f>POWER(2,-R35)</f>
        <v>1.0461574513882257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20.211300000000001</v>
      </c>
      <c r="F38" s="4">
        <f>AVERAGE(E38:E39)</f>
        <v>20.211300000000001</v>
      </c>
      <c r="G38" s="4">
        <f>SUM(F38,-F45)</f>
        <v>-6.6915999999999976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25.508099999999999</v>
      </c>
      <c r="P38" s="4">
        <f>AVERAGE(O38:O39)</f>
        <v>25.508099999999999</v>
      </c>
      <c r="Q38" s="4">
        <f>SUM(P38,-P45)</f>
        <v>-0.74280000000000257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26.255800000000001</v>
      </c>
      <c r="F42" s="4">
        <f>AVERAGE(E42)</f>
        <v>26.255800000000001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26.255800000000001</v>
      </c>
      <c r="P42" s="4">
        <f>AVERAGE(O42)</f>
        <v>26.255800000000001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26.902899999999999</v>
      </c>
      <c r="F45" s="4">
        <f>AVERAGE(E45:E46)</f>
        <v>26.902899999999999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26.250900000000001</v>
      </c>
      <c r="P45" s="4">
        <f>AVERAGE(O45:O46)</f>
        <v>26.250900000000001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25.578099999999999</v>
      </c>
      <c r="F51" s="4">
        <f>AVERAGE(E51:E52)</f>
        <v>25.578099999999999</v>
      </c>
      <c r="G51" s="4">
        <f>SUM(F51,-F58)</f>
        <v>-0.67770000000000152</v>
      </c>
      <c r="H51" s="4">
        <f>SUM(G54,-G51)</f>
        <v>-5.8726999999999983</v>
      </c>
      <c r="I51" s="14">
        <f>POWER(2,-H51)</f>
        <v>58.594770223897804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75</v>
      </c>
      <c r="O53">
        <v>26.255800000000001</v>
      </c>
      <c r="P53">
        <v>25.578099999999999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20.154800000000002</v>
      </c>
      <c r="F54" s="4">
        <f>AVERAGE(E54:E55)</f>
        <v>20.154800000000002</v>
      </c>
      <c r="G54" s="4">
        <f>SUM(F54,-F61)</f>
        <v>-6.5503999999999998</v>
      </c>
      <c r="H54" s="4"/>
      <c r="I54" s="5"/>
      <c r="N54" t="s">
        <v>75</v>
      </c>
      <c r="O54">
        <v>26.250900000000001</v>
      </c>
      <c r="P54">
        <v>25.508099999999999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66</v>
      </c>
      <c r="O55">
        <v>26.902899999999999</v>
      </c>
      <c r="P55">
        <v>20.211300000000001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66</v>
      </c>
      <c r="O56">
        <v>26.705200000000001</v>
      </c>
      <c r="P56">
        <v>20.154800000000002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26.255800000000001</v>
      </c>
      <c r="F58" s="4">
        <f>AVERAGE(E58:E59)</f>
        <v>26.255800000000001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26.705200000000001</v>
      </c>
      <c r="F61" s="4">
        <f>AVERAGE(E61:E62)</f>
        <v>26.705200000000001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24.5442</v>
      </c>
      <c r="F67" s="4">
        <f>AVERAGE(E67)</f>
        <v>24.5442</v>
      </c>
      <c r="G67" s="4">
        <f>SUM(F67,-F74)</f>
        <v>-1.1998999999999995</v>
      </c>
      <c r="H67" s="4">
        <f>SUM(G70,-G67)</f>
        <v>-3.6746000000000016</v>
      </c>
      <c r="I67" s="14">
        <f>POWER(2,-H67)</f>
        <v>12.769233307633682</v>
      </c>
      <c r="K67" s="17" t="s">
        <v>34</v>
      </c>
      <c r="L67" s="16" t="s">
        <v>28</v>
      </c>
      <c r="M67" s="4" t="s">
        <v>89</v>
      </c>
      <c r="N67" s="4"/>
      <c r="O67" s="15">
        <f>P87</f>
        <v>24.5442</v>
      </c>
      <c r="P67" s="4">
        <f>AVERAGE(O67)</f>
        <v>24.5442</v>
      </c>
      <c r="Q67" s="4">
        <f>SUM(P67,-P74)</f>
        <v>-1.1998999999999995</v>
      </c>
      <c r="R67" s="4">
        <f>SUM(Q70,-Q67)</f>
        <v>0</v>
      </c>
      <c r="S67" s="14">
        <f>POWER(2,-R67)</f>
        <v>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23.842099999999999</v>
      </c>
      <c r="F70" s="4">
        <f>AVERAGE(E70:E71)</f>
        <v>23.842099999999999</v>
      </c>
      <c r="G70" s="4">
        <f>SUM(F70,-F77)</f>
        <v>-4.8745000000000012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24.5442</v>
      </c>
      <c r="P70" s="4">
        <f>AVERAGE(O70:O71)</f>
        <v>24.5442</v>
      </c>
      <c r="Q70" s="4">
        <f>SUM(P70,-P77)</f>
        <v>-1.1998999999999995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25.7441</v>
      </c>
      <c r="F74" s="4">
        <f>AVERAGE(E74)</f>
        <v>25.7441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25.7441</v>
      </c>
      <c r="P74" s="4">
        <f>AVERAGE(O74)</f>
        <v>25.7441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28.7166</v>
      </c>
      <c r="F77" s="4">
        <f>AVERAGE(E77:E78)</f>
        <v>28.7166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25.7441</v>
      </c>
      <c r="P77" s="4">
        <f>AVERAGE(O77:O78)</f>
        <v>25.7441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24.5442</v>
      </c>
      <c r="F83" s="4">
        <f>AVERAGE(E83:E84)</f>
        <v>24.5442</v>
      </c>
      <c r="G83" s="4">
        <f>SUM(F83,-F90)</f>
        <v>-1.1998999999999995</v>
      </c>
      <c r="H83" s="4">
        <f>SUM(G86,-G83)</f>
        <v>-3.5726999999999975</v>
      </c>
      <c r="I83" s="14">
        <f>POWER(2,-H83)</f>
        <v>11.898435632075989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23.822500000000002</v>
      </c>
      <c r="F86" s="4">
        <f>AVERAGE(E86:E87)</f>
        <v>23.822500000000002</v>
      </c>
      <c r="G86" s="4">
        <f>SUM(F86,-F93)</f>
        <v>-4.7725999999999971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76</v>
      </c>
      <c r="O87">
        <v>25.7441</v>
      </c>
      <c r="P87">
        <v>24.5442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76</v>
      </c>
      <c r="O88">
        <v>25.7441</v>
      </c>
      <c r="P88">
        <v>24.5442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67</v>
      </c>
      <c r="O89">
        <v>28.7166</v>
      </c>
      <c r="P89">
        <v>23.842099999999999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25.7441</v>
      </c>
      <c r="F90" s="4">
        <f>AVERAGE(E90:E91)</f>
        <v>25.7441</v>
      </c>
      <c r="G90" s="4"/>
      <c r="H90" s="4"/>
      <c r="I90" s="5"/>
      <c r="N90" t="s">
        <v>67</v>
      </c>
      <c r="O90">
        <v>28.595099999999999</v>
      </c>
      <c r="P90">
        <v>23.822500000000002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28.595099999999999</v>
      </c>
      <c r="F93" s="4">
        <f>AVERAGE(E93:E94)</f>
        <v>28.595099999999999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24.44</v>
      </c>
      <c r="F99" s="4">
        <f>AVERAGE(E99)</f>
        <v>24.44</v>
      </c>
      <c r="G99" s="4">
        <f>SUM(F99,-F106)</f>
        <v>-2.7825999999999986</v>
      </c>
      <c r="H99" s="4">
        <f>SUM(G102,-G99)</f>
        <v>-2.9002000000000017</v>
      </c>
      <c r="I99" s="14">
        <f>POWER(2,-H99)</f>
        <v>7.4652987707222689</v>
      </c>
      <c r="K99" s="17" t="s">
        <v>35</v>
      </c>
      <c r="L99" s="16" t="s">
        <v>28</v>
      </c>
      <c r="M99" s="4" t="s">
        <v>89</v>
      </c>
      <c r="N99" s="4"/>
      <c r="O99" s="15">
        <f>P119</f>
        <v>24.44</v>
      </c>
      <c r="P99" s="4">
        <f>AVERAGE(O99)</f>
        <v>24.44</v>
      </c>
      <c r="Q99" s="4">
        <f>SUM(P99,-P106)</f>
        <v>-2.7825999999999986</v>
      </c>
      <c r="R99" s="4">
        <f>SUM(Q102,-Q99)</f>
        <v>-0.54690000000000083</v>
      </c>
      <c r="S99" s="14">
        <f>POWER(2,-R99)</f>
        <v>1.4609431101762451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20.183399999999999</v>
      </c>
      <c r="F102" s="4">
        <f>AVERAGE(E102:E103)</f>
        <v>20.183399999999999</v>
      </c>
      <c r="G102" s="4">
        <f>SUM(F102,-F109)</f>
        <v>-5.6828000000000003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24.4758</v>
      </c>
      <c r="P102" s="4">
        <f>AVERAGE(O102:O103)</f>
        <v>24.4758</v>
      </c>
      <c r="Q102" s="4">
        <f>SUM(P102,-P109)</f>
        <v>-3.3294999999999995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27.2226</v>
      </c>
      <c r="F106" s="4">
        <f>AVERAGE(E106)</f>
        <v>27.2226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27.2226</v>
      </c>
      <c r="P106" s="4">
        <f>AVERAGE(O106)</f>
        <v>27.2226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25.866199999999999</v>
      </c>
      <c r="F109" s="4">
        <f>AVERAGE(E109:E110)</f>
        <v>25.866199999999999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27.805299999999999</v>
      </c>
      <c r="P109" s="4">
        <f>AVERAGE(O109:O110)</f>
        <v>27.805299999999999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24.44</v>
      </c>
      <c r="F115" s="4">
        <f>AVERAGE(E115:E116)</f>
        <v>24.44</v>
      </c>
      <c r="G115" s="4">
        <f>SUM(F115,-F122)</f>
        <v>-2.7825999999999986</v>
      </c>
      <c r="H115" s="4">
        <f>SUM(G118,-G115)</f>
        <v>-2.7013999999999996</v>
      </c>
      <c r="I115" s="14">
        <f>POWER(2,-H115)</f>
        <v>6.5043279485273278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20.336200000000002</v>
      </c>
      <c r="F118" s="4">
        <f>AVERAGE(E118:E119)</f>
        <v>20.336200000000002</v>
      </c>
      <c r="G118" s="4">
        <f>SUM(F118,-F125)</f>
        <v>-5.4839999999999982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77</v>
      </c>
      <c r="O119" s="26">
        <v>27.2226</v>
      </c>
      <c r="P119" s="26">
        <v>24.44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78</v>
      </c>
      <c r="O120" s="26">
        <v>27.805299999999999</v>
      </c>
      <c r="P120" s="26">
        <v>24.4758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25.866199999999999</v>
      </c>
      <c r="P121" s="26">
        <v>20.183399999999999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27.2226</v>
      </c>
      <c r="F122" s="4">
        <f>AVERAGE(E122:E123)</f>
        <v>27.2226</v>
      </c>
      <c r="G122" s="4"/>
      <c r="H122" s="4"/>
      <c r="I122" s="5"/>
      <c r="N122" s="26" t="s">
        <v>45</v>
      </c>
      <c r="O122" s="26">
        <v>25.8202</v>
      </c>
      <c r="P122" s="26">
        <v>20.336200000000002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25.8202</v>
      </c>
      <c r="F125" s="4">
        <f>AVERAGE(E125:E126)</f>
        <v>25.8202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89</v>
      </c>
      <c r="D131" s="4"/>
      <c r="E131" s="15">
        <f>P151</f>
        <v>25.578099999999999</v>
      </c>
      <c r="F131" s="4">
        <f>AVERAGE(E131)</f>
        <v>25.578099999999999</v>
      </c>
      <c r="G131" s="4">
        <f>SUM(F131,-F138)</f>
        <v>-0.69369999999999976</v>
      </c>
      <c r="H131" s="4">
        <f>SUM(G134,-G131)</f>
        <v>-6.1358999999999995</v>
      </c>
      <c r="I131" s="14">
        <f>POWER(2,-H131)</f>
        <v>70.321795420561998</v>
      </c>
      <c r="K131" s="17" t="s">
        <v>36</v>
      </c>
      <c r="L131" s="16" t="s">
        <v>28</v>
      </c>
      <c r="M131" s="4" t="s">
        <v>89</v>
      </c>
      <c r="N131" s="4"/>
      <c r="O131" s="15">
        <f>P151</f>
        <v>25.578099999999999</v>
      </c>
      <c r="P131" s="4">
        <f>AVERAGE(O131)</f>
        <v>25.578099999999999</v>
      </c>
      <c r="Q131" s="4">
        <f>SUM(P131,-P138)</f>
        <v>-0.69369999999999976</v>
      </c>
      <c r="R131" s="4">
        <f>SUM(Q134,-Q131)</f>
        <v>-0.61490000000000222</v>
      </c>
      <c r="S131" s="14">
        <f>POWER(2,-R131)</f>
        <v>1.5314518412627534</v>
      </c>
    </row>
    <row r="132" spans="1:19" x14ac:dyDescent="0.2">
      <c r="A132" s="4" t="s">
        <v>5</v>
      </c>
      <c r="B132" s="7"/>
      <c r="C132" s="4" t="s">
        <v>89</v>
      </c>
      <c r="D132" s="7"/>
      <c r="F132" s="4"/>
      <c r="G132" s="4"/>
      <c r="H132" s="4"/>
      <c r="I132" s="5"/>
      <c r="K132" s="4" t="s">
        <v>5</v>
      </c>
      <c r="L132" s="7"/>
      <c r="M132" s="4" t="s">
        <v>89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89</v>
      </c>
      <c r="D134" s="6"/>
      <c r="E134">
        <f>P153</f>
        <v>20.0733</v>
      </c>
      <c r="F134" s="4">
        <f>AVERAGE(E134:E135)</f>
        <v>20.0733</v>
      </c>
      <c r="G134" s="4">
        <f>SUM(F134,-F141)</f>
        <v>-6.8295999999999992</v>
      </c>
      <c r="H134" s="4"/>
      <c r="I134" s="5"/>
      <c r="K134" s="4" t="s">
        <v>6</v>
      </c>
      <c r="L134" s="7"/>
      <c r="M134" s="4" t="s">
        <v>89</v>
      </c>
      <c r="N134" s="6"/>
      <c r="O134" s="15">
        <f>P152</f>
        <v>25.389399999999998</v>
      </c>
      <c r="P134" s="4">
        <f>AVERAGE(O134:O135)</f>
        <v>25.389399999999998</v>
      </c>
      <c r="Q134" s="4">
        <f>SUM(P134,-P141)</f>
        <v>-1.308600000000002</v>
      </c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26.271799999999999</v>
      </c>
      <c r="F138" s="4">
        <f>AVERAGE(E138)</f>
        <v>26.271799999999999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26.271799999999999</v>
      </c>
      <c r="P138" s="4">
        <f>AVERAGE(O138)</f>
        <v>26.271799999999999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26.902899999999999</v>
      </c>
      <c r="F141" s="4">
        <f>AVERAGE(E141:E142)</f>
        <v>26.902899999999999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26.698</v>
      </c>
      <c r="P141" s="4">
        <f>AVERAGE(O141:O142)</f>
        <v>26.698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89</v>
      </c>
      <c r="D147" s="4"/>
      <c r="E147" s="15">
        <f>P151</f>
        <v>25.578099999999999</v>
      </c>
      <c r="F147" s="4">
        <f>AVERAGE(E147:E148)</f>
        <v>25.578099999999999</v>
      </c>
      <c r="G147" s="4">
        <f>SUM(F147,-F154)</f>
        <v>-0.69369999999999976</v>
      </c>
      <c r="H147" s="4">
        <f>SUM(G150,-G147)</f>
        <v>-5.8567</v>
      </c>
      <c r="I147" s="14">
        <f>POWER(2,-H147)</f>
        <v>57.948523603458362</v>
      </c>
    </row>
    <row r="148" spans="1:16" x14ac:dyDescent="0.2">
      <c r="A148" s="4" t="s">
        <v>5</v>
      </c>
      <c r="B148" s="7"/>
      <c r="C148" s="4" t="s">
        <v>89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89</v>
      </c>
      <c r="D150" s="6"/>
      <c r="E150">
        <f>P154</f>
        <v>20.154800000000002</v>
      </c>
      <c r="F150" s="4">
        <f>AVERAGE(E150:E151)</f>
        <v>20.154800000000002</v>
      </c>
      <c r="G150" s="4">
        <f>SUM(F150,-F157)</f>
        <v>-6.5503999999999998</v>
      </c>
      <c r="H150" s="4"/>
      <c r="I150" s="5"/>
      <c r="O150" s="13" t="s">
        <v>22</v>
      </c>
      <c r="P150" s="13" t="s">
        <v>89</v>
      </c>
    </row>
    <row r="151" spans="1:16" x14ac:dyDescent="0.2">
      <c r="A151" s="4" t="s">
        <v>6</v>
      </c>
      <c r="B151" s="7"/>
      <c r="C151" s="4" t="s">
        <v>89</v>
      </c>
      <c r="D151" s="4"/>
      <c r="E151" s="8" t="s">
        <v>7</v>
      </c>
      <c r="F151" s="4"/>
      <c r="G151" s="4"/>
      <c r="H151" s="4"/>
      <c r="I151" s="5"/>
      <c r="N151" s="9" t="s">
        <v>79</v>
      </c>
      <c r="O151" s="9">
        <v>26.271799999999999</v>
      </c>
      <c r="P151" s="9">
        <v>25.578099999999999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79</v>
      </c>
      <c r="O152" s="9">
        <v>26.698</v>
      </c>
      <c r="P152" s="9">
        <v>25.389399999999998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26.902899999999999</v>
      </c>
      <c r="P153" s="9">
        <v>20.0733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26.271799999999999</v>
      </c>
      <c r="F154" s="4">
        <f>AVERAGE(E154:E155)</f>
        <v>26.271799999999999</v>
      </c>
      <c r="G154" s="4"/>
      <c r="H154" s="4"/>
      <c r="I154" s="5"/>
      <c r="N154" s="9" t="s">
        <v>46</v>
      </c>
      <c r="O154" s="9">
        <v>26.705200000000001</v>
      </c>
      <c r="P154" s="9">
        <v>20.154800000000002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26.705200000000001</v>
      </c>
      <c r="F157" s="4">
        <f>AVERAGE(E157:E158)</f>
        <v>26.705200000000001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1.0403723771407896</v>
      </c>
      <c r="N163" s="1">
        <f>I2</f>
        <v>23.957409272211617</v>
      </c>
    </row>
    <row r="164" spans="12:15" x14ac:dyDescent="0.2">
      <c r="M164">
        <f>S35</f>
        <v>1.0461574513882257</v>
      </c>
      <c r="N164">
        <f>I18</f>
        <v>23.14614456801074</v>
      </c>
    </row>
    <row r="165" spans="12:15" x14ac:dyDescent="0.2">
      <c r="M165">
        <f>S67</f>
        <v>1</v>
      </c>
      <c r="N165">
        <f>I35</f>
        <v>64.619603801332289</v>
      </c>
    </row>
    <row r="166" spans="12:15" x14ac:dyDescent="0.2">
      <c r="M166" s="1">
        <f>S99</f>
        <v>1.4609431101762451</v>
      </c>
      <c r="N166" s="1">
        <f>I51</f>
        <v>58.594770223897804</v>
      </c>
    </row>
    <row r="167" spans="12:15" x14ac:dyDescent="0.2">
      <c r="M167" s="1">
        <f>S131</f>
        <v>1.5314518412627534</v>
      </c>
      <c r="N167">
        <f>I67</f>
        <v>12.769233307633682</v>
      </c>
    </row>
    <row r="168" spans="12:15" x14ac:dyDescent="0.2">
      <c r="N168">
        <f>I83</f>
        <v>11.898435632075989</v>
      </c>
    </row>
    <row r="171" spans="12:15" x14ac:dyDescent="0.2">
      <c r="N171">
        <f>I131</f>
        <v>70.321795420561998</v>
      </c>
    </row>
    <row r="172" spans="12:15" x14ac:dyDescent="0.2">
      <c r="N172">
        <f>I147</f>
        <v>57.948523603458362</v>
      </c>
    </row>
    <row r="174" spans="12:15" x14ac:dyDescent="0.2">
      <c r="L174" t="s">
        <v>3</v>
      </c>
      <c r="M174">
        <f>AVERAGE(M163:M168)</f>
        <v>1.2157849559936027</v>
      </c>
      <c r="N174">
        <f>AVERAGE(N163:N172)</f>
        <v>40.406989478647809</v>
      </c>
    </row>
    <row r="175" spans="12:15" x14ac:dyDescent="0.2">
      <c r="L175" t="s">
        <v>2</v>
      </c>
      <c r="M175">
        <f>STDEV(M163:M168)</f>
        <v>0.25780531093703712</v>
      </c>
      <c r="N175">
        <f>STDEV(N163:N172)</f>
        <v>24.68300676104047</v>
      </c>
    </row>
    <row r="176" spans="12:15" x14ac:dyDescent="0.2">
      <c r="L176" t="s">
        <v>1</v>
      </c>
      <c r="N176">
        <f>TTEST(M163:M167,N163:N172,2,2)</f>
        <v>5.0473204801733743E-3</v>
      </c>
      <c r="O176" t="str">
        <f>IF(AND(N176&gt;=0.01, N176&lt;0.05), "Significativo *", IF(AND(N176&gt;=0.001, N176&lt;0.01), "Significativo **", IF(N176&lt;0.001, "Significativo ***", "Non significativo")))</f>
        <v>Significativo **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1.2157849559936027</v>
      </c>
      <c r="M179">
        <f>N174</f>
        <v>40.406989478647809</v>
      </c>
    </row>
    <row r="180" spans="12:13" x14ac:dyDescent="0.2">
      <c r="L180">
        <f>M175</f>
        <v>0.25780531093703712</v>
      </c>
      <c r="M180">
        <f>N175</f>
        <v>24.68300676104047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zoomScale="90" workbookViewId="0">
      <selection activeCell="P37" sqref="P37"/>
    </sheetView>
  </sheetViews>
  <sheetFormatPr baseColWidth="10" defaultRowHeight="16" x14ac:dyDescent="0.2"/>
  <sheetData>
    <row r="1" spans="1:5" x14ac:dyDescent="0.2">
      <c r="A1" t="s">
        <v>81</v>
      </c>
      <c r="B1" s="9" t="s">
        <v>82</v>
      </c>
      <c r="C1" s="26" t="s">
        <v>84</v>
      </c>
    </row>
    <row r="2" spans="1:5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87</v>
      </c>
    </row>
    <row r="4" spans="1:5" x14ac:dyDescent="0.2">
      <c r="A4" t="s">
        <v>88</v>
      </c>
      <c r="B4">
        <v>1.013532161715309</v>
      </c>
      <c r="C4">
        <v>0.54584869579216933</v>
      </c>
      <c r="D4">
        <v>0.18375576035251243</v>
      </c>
      <c r="E4">
        <v>0.25584705682438069</v>
      </c>
    </row>
    <row r="5" spans="1:5" x14ac:dyDescent="0.2">
      <c r="A5" t="s">
        <v>89</v>
      </c>
      <c r="B5">
        <v>1.0061939138571168</v>
      </c>
      <c r="C5">
        <v>0.18285215946172917</v>
      </c>
      <c r="D5">
        <v>6.9483321668918283E-2</v>
      </c>
      <c r="E5">
        <v>9.275196645308563E-2</v>
      </c>
    </row>
    <row r="6" spans="1:5" x14ac:dyDescent="0.2">
      <c r="A6" t="s">
        <v>90</v>
      </c>
    </row>
    <row r="10" spans="1:5" x14ac:dyDescent="0.2">
      <c r="B10" s="9" t="s">
        <v>83</v>
      </c>
      <c r="C10" s="22" t="s">
        <v>85</v>
      </c>
    </row>
    <row r="11" spans="1:5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87</v>
      </c>
    </row>
    <row r="13" spans="1:5" x14ac:dyDescent="0.2">
      <c r="A13" t="s">
        <v>88</v>
      </c>
      <c r="B13">
        <v>1.0787370241870211</v>
      </c>
      <c r="C13">
        <v>0.69823531945250183</v>
      </c>
      <c r="D13">
        <v>0.21187235688689759</v>
      </c>
      <c r="E13">
        <v>0.27529667373829475</v>
      </c>
    </row>
    <row r="14" spans="1:5" x14ac:dyDescent="0.2">
      <c r="A14" t="s">
        <v>89</v>
      </c>
      <c r="B14">
        <v>1.2411816616863534</v>
      </c>
      <c r="C14">
        <v>0.8865220325822839</v>
      </c>
      <c r="D14">
        <v>0.47235878020496314</v>
      </c>
      <c r="E14">
        <v>0.39145974060762739</v>
      </c>
    </row>
    <row r="15" spans="1:5" x14ac:dyDescent="0.2">
      <c r="A15" t="s">
        <v>90</v>
      </c>
    </row>
    <row r="19" spans="1:5" x14ac:dyDescent="0.2">
      <c r="B19" s="9" t="s">
        <v>83</v>
      </c>
      <c r="C19" s="46" t="s">
        <v>86</v>
      </c>
    </row>
    <row r="20" spans="1:5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87</v>
      </c>
    </row>
    <row r="22" spans="1:5" x14ac:dyDescent="0.2">
      <c r="A22" t="s">
        <v>88</v>
      </c>
      <c r="B22">
        <v>0.94897688603993446</v>
      </c>
      <c r="C22">
        <v>0.61156212013160538</v>
      </c>
      <c r="D22">
        <v>6.3439672991310578E-2</v>
      </c>
      <c r="E22">
        <v>0.29472570472361476</v>
      </c>
    </row>
    <row r="23" spans="1:5" x14ac:dyDescent="0.2">
      <c r="A23" t="s">
        <v>89</v>
      </c>
      <c r="B23">
        <v>1.2157849559936027</v>
      </c>
      <c r="C23">
        <v>40.406989478647809</v>
      </c>
      <c r="D23">
        <v>0.25780531093703712</v>
      </c>
      <c r="E23">
        <v>24.68300676104047</v>
      </c>
    </row>
    <row r="24" spans="1:5" x14ac:dyDescent="0.2">
      <c r="A24" t="s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PRDX3</vt:lpstr>
      <vt:lpstr>SPLEEN C5-T+1</vt:lpstr>
      <vt:lpstr>C5-T+1</vt:lpstr>
      <vt:lpstr>SPLEEN C10-T+2</vt:lpstr>
      <vt:lpstr>C10-T+2</vt:lpstr>
      <vt:lpstr>SPLEEN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2025-06-17T10:12:34Z</dcterms:modified>
</cp:coreProperties>
</file>