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DEB0757E-59AA-994D-935A-D2F209174B35}" xr6:coauthVersionLast="47" xr6:coauthVersionMax="47" xr10:uidLastSave="{00000000-0000-0000-0000-000000000000}"/>
  <bookViews>
    <workbookView xWindow="0" yWindow="0" windowWidth="28800" windowHeight="18000" firstSheet="1" activeTab="6" xr2:uid="{828D263B-D80C-524C-AB14-085D4EE1302F}"/>
  </bookViews>
  <sheets>
    <sheet name="ct PRDX5" sheetId="5" r:id="rId1"/>
    <sheet name="liver C5-T+1" sheetId="1" r:id="rId2"/>
    <sheet name="C5-T+1" sheetId="3" r:id="rId3"/>
    <sheet name="liver C10-T+2" sheetId="4" r:id="rId4"/>
    <sheet name="C10-T+2" sheetId="6" r:id="rId5"/>
    <sheet name="liver C15 - T+3" sheetId="7" r:id="rId6"/>
    <sheet name="C15-T+3" sheetId="8" r:id="rId7"/>
    <sheet name="ANALISI DEFINITIVA" sheetId="9" r:id="rId8"/>
  </sheets>
  <definedNames>
    <definedName name="_xlchart.v1.0" hidden="1">'C5-T+1'!$N$164</definedName>
    <definedName name="_xlchart.v1.1" hidden="1">'C5-T+1'!$N$165:$N$172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0" i="6" l="1"/>
  <c r="M179" i="6"/>
  <c r="N171" i="8"/>
  <c r="N166" i="8"/>
  <c r="N165" i="8"/>
  <c r="M165" i="8"/>
  <c r="M164" i="8"/>
  <c r="N170" i="7"/>
  <c r="N169" i="7"/>
  <c r="M167" i="7"/>
  <c r="M163" i="7"/>
  <c r="N168" i="7"/>
  <c r="N163" i="7"/>
  <c r="F157" i="8"/>
  <c r="E157" i="8"/>
  <c r="F154" i="8"/>
  <c r="E154" i="8"/>
  <c r="E150" i="8"/>
  <c r="F150" i="8" s="1"/>
  <c r="G150" i="8" s="1"/>
  <c r="F147" i="8"/>
  <c r="G147" i="8" s="1"/>
  <c r="H147" i="8" s="1"/>
  <c r="I147" i="8" s="1"/>
  <c r="E147" i="8"/>
  <c r="P141" i="8"/>
  <c r="O141" i="8"/>
  <c r="F141" i="8"/>
  <c r="E141" i="8"/>
  <c r="O138" i="8"/>
  <c r="P138" i="8" s="1"/>
  <c r="Q131" i="8" s="1"/>
  <c r="R131" i="8" s="1"/>
  <c r="S131" i="8" s="1"/>
  <c r="E138" i="8"/>
  <c r="F138" i="8" s="1"/>
  <c r="G131" i="8" s="1"/>
  <c r="H131" i="8" s="1"/>
  <c r="I131" i="8" s="1"/>
  <c r="O134" i="8"/>
  <c r="P134" i="8" s="1"/>
  <c r="Q134" i="8" s="1"/>
  <c r="G134" i="8"/>
  <c r="F134" i="8"/>
  <c r="E134" i="8"/>
  <c r="O131" i="8"/>
  <c r="P131" i="8" s="1"/>
  <c r="F131" i="8"/>
  <c r="E131" i="8"/>
  <c r="F125" i="8"/>
  <c r="E125" i="8"/>
  <c r="F122" i="8"/>
  <c r="E122" i="8"/>
  <c r="E118" i="8"/>
  <c r="F118" i="8" s="1"/>
  <c r="G118" i="8" s="1"/>
  <c r="F115" i="8"/>
  <c r="G115" i="8" s="1"/>
  <c r="H115" i="8" s="1"/>
  <c r="I115" i="8" s="1"/>
  <c r="E115" i="8"/>
  <c r="P109" i="8"/>
  <c r="O109" i="8"/>
  <c r="F109" i="8"/>
  <c r="E109" i="8"/>
  <c r="O106" i="8"/>
  <c r="P106" i="8" s="1"/>
  <c r="Q99" i="8" s="1"/>
  <c r="R99" i="8" s="1"/>
  <c r="S99" i="8" s="1"/>
  <c r="E106" i="8"/>
  <c r="F106" i="8" s="1"/>
  <c r="G99" i="8" s="1"/>
  <c r="H99" i="8" s="1"/>
  <c r="I99" i="8" s="1"/>
  <c r="O102" i="8"/>
  <c r="P102" i="8" s="1"/>
  <c r="Q102" i="8" s="1"/>
  <c r="G102" i="8"/>
  <c r="F102" i="8"/>
  <c r="E102" i="8"/>
  <c r="O99" i="8"/>
  <c r="P99" i="8" s="1"/>
  <c r="F99" i="8"/>
  <c r="E99" i="8"/>
  <c r="BK93" i="8"/>
  <c r="BJ93" i="8"/>
  <c r="F93" i="8"/>
  <c r="E93" i="8"/>
  <c r="BJ90" i="8"/>
  <c r="BK90" i="8" s="1"/>
  <c r="BL83" i="8" s="1"/>
  <c r="E90" i="8"/>
  <c r="F90" i="8" s="1"/>
  <c r="G83" i="8" s="1"/>
  <c r="H83" i="8" s="1"/>
  <c r="I83" i="8" s="1"/>
  <c r="BJ86" i="8"/>
  <c r="BK86" i="8" s="1"/>
  <c r="BL86" i="8" s="1"/>
  <c r="G86" i="8"/>
  <c r="F86" i="8"/>
  <c r="E86" i="8"/>
  <c r="BJ83" i="8"/>
  <c r="BK83" i="8" s="1"/>
  <c r="F83" i="8"/>
  <c r="E83" i="8"/>
  <c r="BU77" i="8"/>
  <c r="BT77" i="8"/>
  <c r="BK77" i="8"/>
  <c r="BJ77" i="8"/>
  <c r="O77" i="8"/>
  <c r="P77" i="8" s="1"/>
  <c r="Q70" i="8" s="1"/>
  <c r="E77" i="8"/>
  <c r="F77" i="8" s="1"/>
  <c r="G70" i="8" s="1"/>
  <c r="BT74" i="8"/>
  <c r="BU74" i="8" s="1"/>
  <c r="BV67" i="8" s="1"/>
  <c r="BW67" i="8" s="1"/>
  <c r="BX67" i="8" s="1"/>
  <c r="BK74" i="8"/>
  <c r="BL67" i="8" s="1"/>
  <c r="BJ74" i="8"/>
  <c r="P74" i="8"/>
  <c r="O74" i="8"/>
  <c r="F74" i="8"/>
  <c r="E74" i="8"/>
  <c r="BT70" i="8"/>
  <c r="BU70" i="8" s="1"/>
  <c r="BV70" i="8" s="1"/>
  <c r="BJ70" i="8"/>
  <c r="BK70" i="8" s="1"/>
  <c r="BL70" i="8" s="1"/>
  <c r="P70" i="8"/>
  <c r="O70" i="8"/>
  <c r="F70" i="8"/>
  <c r="E70" i="8"/>
  <c r="BT67" i="8"/>
  <c r="BU67" i="8" s="1"/>
  <c r="BK67" i="8"/>
  <c r="BJ67" i="8"/>
  <c r="O67" i="8"/>
  <c r="P67" i="8" s="1"/>
  <c r="Q67" i="8" s="1"/>
  <c r="F67" i="8"/>
  <c r="G67" i="8" s="1"/>
  <c r="E67" i="8"/>
  <c r="F61" i="8"/>
  <c r="E61" i="8"/>
  <c r="F58" i="8"/>
  <c r="E58" i="8"/>
  <c r="E54" i="8"/>
  <c r="F54" i="8" s="1"/>
  <c r="G54" i="8" s="1"/>
  <c r="F51" i="8"/>
  <c r="G51" i="8" s="1"/>
  <c r="H51" i="8" s="1"/>
  <c r="I51" i="8" s="1"/>
  <c r="E51" i="8"/>
  <c r="P45" i="8"/>
  <c r="O45" i="8"/>
  <c r="F45" i="8"/>
  <c r="E45" i="8"/>
  <c r="O42" i="8"/>
  <c r="P42" i="8" s="1"/>
  <c r="E42" i="8"/>
  <c r="F42" i="8" s="1"/>
  <c r="G35" i="8" s="1"/>
  <c r="O38" i="8"/>
  <c r="P38" i="8" s="1"/>
  <c r="Q38" i="8" s="1"/>
  <c r="F38" i="8"/>
  <c r="G38" i="8" s="1"/>
  <c r="E38" i="8"/>
  <c r="O35" i="8"/>
  <c r="P35" i="8" s="1"/>
  <c r="F35" i="8"/>
  <c r="E35" i="8"/>
  <c r="F28" i="8"/>
  <c r="E28" i="8"/>
  <c r="F25" i="8"/>
  <c r="E25" i="8"/>
  <c r="E21" i="8"/>
  <c r="F21" i="8" s="1"/>
  <c r="G21" i="8" s="1"/>
  <c r="F18" i="8"/>
  <c r="G18" i="8" s="1"/>
  <c r="H18" i="8" s="1"/>
  <c r="I18" i="8" s="1"/>
  <c r="E18" i="8"/>
  <c r="P12" i="8"/>
  <c r="O12" i="8"/>
  <c r="F12" i="8"/>
  <c r="E12" i="8"/>
  <c r="O9" i="8"/>
  <c r="P9" i="8" s="1"/>
  <c r="E9" i="8"/>
  <c r="F9" i="8" s="1"/>
  <c r="G2" i="8" s="1"/>
  <c r="H2" i="8" s="1"/>
  <c r="I2" i="8" s="1"/>
  <c r="O5" i="8"/>
  <c r="P5" i="8" s="1"/>
  <c r="Q5" i="8" s="1"/>
  <c r="G5" i="8"/>
  <c r="F5" i="8"/>
  <c r="E5" i="8"/>
  <c r="O2" i="8"/>
  <c r="P2" i="8" s="1"/>
  <c r="F2" i="8"/>
  <c r="E2" i="8"/>
  <c r="E158" i="6"/>
  <c r="F158" i="6" s="1"/>
  <c r="E155" i="6"/>
  <c r="F155" i="6" s="1"/>
  <c r="E151" i="6"/>
  <c r="F151" i="6" s="1"/>
  <c r="E148" i="6"/>
  <c r="F148" i="6" s="1"/>
  <c r="O142" i="6"/>
  <c r="P142" i="6" s="1"/>
  <c r="E142" i="6"/>
  <c r="F142" i="6" s="1"/>
  <c r="O139" i="6"/>
  <c r="P139" i="6" s="1"/>
  <c r="E139" i="6"/>
  <c r="F139" i="6" s="1"/>
  <c r="O135" i="6"/>
  <c r="P135" i="6" s="1"/>
  <c r="E135" i="6"/>
  <c r="F135" i="6" s="1"/>
  <c r="O132" i="6"/>
  <c r="P132" i="6" s="1"/>
  <c r="E132" i="6"/>
  <c r="F132" i="6" s="1"/>
  <c r="E125" i="6"/>
  <c r="F125" i="6" s="1"/>
  <c r="E122" i="6"/>
  <c r="F122" i="6" s="1"/>
  <c r="E118" i="6"/>
  <c r="F118" i="6" s="1"/>
  <c r="E115" i="6"/>
  <c r="F115" i="6" s="1"/>
  <c r="O109" i="6"/>
  <c r="P109" i="6" s="1"/>
  <c r="E109" i="6"/>
  <c r="F109" i="6" s="1"/>
  <c r="O106" i="6"/>
  <c r="P106" i="6" s="1"/>
  <c r="E106" i="6"/>
  <c r="F106" i="6" s="1"/>
  <c r="O102" i="6"/>
  <c r="P102" i="6" s="1"/>
  <c r="E102" i="6"/>
  <c r="F102" i="6" s="1"/>
  <c r="O99" i="6"/>
  <c r="P99" i="6" s="1"/>
  <c r="F99" i="6"/>
  <c r="E99" i="6"/>
  <c r="BJ93" i="6"/>
  <c r="BK93" i="6" s="1"/>
  <c r="E93" i="6"/>
  <c r="F93" i="6" s="1"/>
  <c r="BJ90" i="6"/>
  <c r="BK90" i="6" s="1"/>
  <c r="E90" i="6"/>
  <c r="F90" i="6" s="1"/>
  <c r="BJ86" i="6"/>
  <c r="BK86" i="6" s="1"/>
  <c r="E86" i="6"/>
  <c r="F86" i="6" s="1"/>
  <c r="BJ83" i="6"/>
  <c r="BK83" i="6" s="1"/>
  <c r="E83" i="6"/>
  <c r="F83" i="6" s="1"/>
  <c r="BT77" i="6"/>
  <c r="BU77" i="6" s="1"/>
  <c r="BJ77" i="6"/>
  <c r="BK77" i="6" s="1"/>
  <c r="O77" i="6"/>
  <c r="P77" i="6" s="1"/>
  <c r="E77" i="6"/>
  <c r="F77" i="6" s="1"/>
  <c r="BT74" i="6"/>
  <c r="BU74" i="6" s="1"/>
  <c r="BJ74" i="6"/>
  <c r="BK74" i="6" s="1"/>
  <c r="BL67" i="6" s="1"/>
  <c r="O74" i="6"/>
  <c r="P74" i="6" s="1"/>
  <c r="Q67" i="6" s="1"/>
  <c r="E74" i="6"/>
  <c r="F74" i="6" s="1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E67" i="6"/>
  <c r="F67" i="6" s="1"/>
  <c r="E61" i="6"/>
  <c r="F61" i="6" s="1"/>
  <c r="E58" i="6"/>
  <c r="F58" i="6" s="1"/>
  <c r="E54" i="6"/>
  <c r="F54" i="6" s="1"/>
  <c r="E51" i="6"/>
  <c r="F51" i="6" s="1"/>
  <c r="O45" i="6"/>
  <c r="P45" i="6" s="1"/>
  <c r="E45" i="6"/>
  <c r="F45" i="6" s="1"/>
  <c r="O42" i="6"/>
  <c r="P42" i="6" s="1"/>
  <c r="E42" i="6"/>
  <c r="F42" i="6" s="1"/>
  <c r="O38" i="6"/>
  <c r="P38" i="6" s="1"/>
  <c r="E38" i="6"/>
  <c r="F38" i="6" s="1"/>
  <c r="O35" i="6"/>
  <c r="P35" i="6" s="1"/>
  <c r="E35" i="6"/>
  <c r="F35" i="6" s="1"/>
  <c r="E28" i="6"/>
  <c r="F28" i="6" s="1"/>
  <c r="E25" i="6"/>
  <c r="F25" i="6" s="1"/>
  <c r="E21" i="6"/>
  <c r="F21" i="6" s="1"/>
  <c r="E18" i="6"/>
  <c r="F18" i="6" s="1"/>
  <c r="O12" i="6"/>
  <c r="P12" i="6" s="1"/>
  <c r="E12" i="6"/>
  <c r="F12" i="6" s="1"/>
  <c r="O9" i="6"/>
  <c r="P9" i="6" s="1"/>
  <c r="E9" i="6"/>
  <c r="F9" i="6" s="1"/>
  <c r="O5" i="6"/>
  <c r="P5" i="6" s="1"/>
  <c r="E5" i="6"/>
  <c r="F5" i="6" s="1"/>
  <c r="O2" i="6"/>
  <c r="P2" i="6" s="1"/>
  <c r="E2" i="6"/>
  <c r="F2" i="6" s="1"/>
  <c r="N180" i="3"/>
  <c r="F158" i="3"/>
  <c r="E158" i="3"/>
  <c r="E155" i="3"/>
  <c r="F155" i="3" s="1"/>
  <c r="G148" i="3" s="1"/>
  <c r="E151" i="3"/>
  <c r="F151" i="3" s="1"/>
  <c r="G151" i="3" s="1"/>
  <c r="F148" i="3"/>
  <c r="E148" i="3"/>
  <c r="P142" i="3"/>
  <c r="O142" i="3"/>
  <c r="E142" i="3"/>
  <c r="F142" i="3" s="1"/>
  <c r="G135" i="3" s="1"/>
  <c r="O139" i="3"/>
  <c r="P139" i="3" s="1"/>
  <c r="Q132" i="3" s="1"/>
  <c r="E139" i="3"/>
  <c r="F139" i="3" s="1"/>
  <c r="G132" i="3" s="1"/>
  <c r="H132" i="3" s="1"/>
  <c r="I132" i="3" s="1"/>
  <c r="N171" i="3" s="1"/>
  <c r="O135" i="3"/>
  <c r="P135" i="3" s="1"/>
  <c r="Q135" i="3" s="1"/>
  <c r="F135" i="3"/>
  <c r="E135" i="3"/>
  <c r="O132" i="3"/>
  <c r="P132" i="3" s="1"/>
  <c r="F132" i="3"/>
  <c r="E132" i="3"/>
  <c r="F125" i="3"/>
  <c r="E125" i="3"/>
  <c r="E122" i="3"/>
  <c r="F122" i="3" s="1"/>
  <c r="G115" i="3" s="1"/>
  <c r="E118" i="3"/>
  <c r="F118" i="3" s="1"/>
  <c r="G118" i="3" s="1"/>
  <c r="F115" i="3"/>
  <c r="E115" i="3"/>
  <c r="P109" i="3"/>
  <c r="O109" i="3"/>
  <c r="E109" i="3"/>
  <c r="F109" i="3" s="1"/>
  <c r="G102" i="3" s="1"/>
  <c r="O106" i="3"/>
  <c r="P106" i="3" s="1"/>
  <c r="Q99" i="3" s="1"/>
  <c r="E106" i="3"/>
  <c r="F106" i="3" s="1"/>
  <c r="G99" i="3" s="1"/>
  <c r="H99" i="3" s="1"/>
  <c r="I99" i="3" s="1"/>
  <c r="N169" i="3" s="1"/>
  <c r="O102" i="3"/>
  <c r="P102" i="3" s="1"/>
  <c r="Q102" i="3" s="1"/>
  <c r="F102" i="3"/>
  <c r="E102" i="3"/>
  <c r="O99" i="3"/>
  <c r="P99" i="3" s="1"/>
  <c r="F99" i="3"/>
  <c r="E99" i="3"/>
  <c r="BK93" i="3"/>
  <c r="BJ93" i="3"/>
  <c r="E93" i="3"/>
  <c r="F93" i="3" s="1"/>
  <c r="G86" i="3" s="1"/>
  <c r="BJ90" i="3"/>
  <c r="BK90" i="3" s="1"/>
  <c r="E90" i="3"/>
  <c r="F90" i="3" s="1"/>
  <c r="G83" i="3" s="1"/>
  <c r="H83" i="3" s="1"/>
  <c r="I83" i="3" s="1"/>
  <c r="BJ86" i="3"/>
  <c r="BK86" i="3" s="1"/>
  <c r="BL86" i="3" s="1"/>
  <c r="F86" i="3"/>
  <c r="E86" i="3"/>
  <c r="BJ83" i="3"/>
  <c r="BK83" i="3" s="1"/>
  <c r="F83" i="3"/>
  <c r="E83" i="3"/>
  <c r="BU77" i="3"/>
  <c r="BT77" i="3"/>
  <c r="BJ77" i="3"/>
  <c r="BK77" i="3" s="1"/>
  <c r="BL70" i="3" s="1"/>
  <c r="O77" i="3"/>
  <c r="P77" i="3" s="1"/>
  <c r="E77" i="3"/>
  <c r="F77" i="3" s="1"/>
  <c r="BT74" i="3"/>
  <c r="BU74" i="3" s="1"/>
  <c r="BV67" i="3" s="1"/>
  <c r="BK74" i="3"/>
  <c r="BL67" i="3" s="1"/>
  <c r="BJ74" i="3"/>
  <c r="P74" i="3"/>
  <c r="O74" i="3"/>
  <c r="E74" i="3"/>
  <c r="F74" i="3" s="1"/>
  <c r="G67" i="3" s="1"/>
  <c r="BT70" i="3"/>
  <c r="BU70" i="3" s="1"/>
  <c r="BV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Q67" i="3" s="1"/>
  <c r="F67" i="3"/>
  <c r="E67" i="3"/>
  <c r="E61" i="3"/>
  <c r="F61" i="3" s="1"/>
  <c r="G54" i="3" s="1"/>
  <c r="E58" i="3"/>
  <c r="F58" i="3" s="1"/>
  <c r="G51" i="3" s="1"/>
  <c r="H51" i="3" s="1"/>
  <c r="I51" i="3" s="1"/>
  <c r="N166" i="3" s="1"/>
  <c r="E54" i="3"/>
  <c r="F54" i="3" s="1"/>
  <c r="F51" i="3"/>
  <c r="E51" i="3"/>
  <c r="O45" i="3"/>
  <c r="P45" i="3" s="1"/>
  <c r="Q38" i="3" s="1"/>
  <c r="E45" i="3"/>
  <c r="F45" i="3" s="1"/>
  <c r="G38" i="3" s="1"/>
  <c r="O42" i="3"/>
  <c r="P42" i="3" s="1"/>
  <c r="E42" i="3"/>
  <c r="F42" i="3" s="1"/>
  <c r="G35" i="3" s="1"/>
  <c r="O38" i="3"/>
  <c r="P38" i="3" s="1"/>
  <c r="E38" i="3"/>
  <c r="F38" i="3" s="1"/>
  <c r="O35" i="3"/>
  <c r="P35" i="3" s="1"/>
  <c r="F35" i="3"/>
  <c r="E35" i="3"/>
  <c r="E28" i="3"/>
  <c r="F28" i="3" s="1"/>
  <c r="E25" i="3"/>
  <c r="F25" i="3" s="1"/>
  <c r="G18" i="3" s="1"/>
  <c r="E21" i="3"/>
  <c r="F21" i="3" s="1"/>
  <c r="F18" i="3"/>
  <c r="E18" i="3"/>
  <c r="O12" i="3"/>
  <c r="P12" i="3" s="1"/>
  <c r="E12" i="3"/>
  <c r="F12" i="3" s="1"/>
  <c r="O9" i="3"/>
  <c r="P9" i="3" s="1"/>
  <c r="E9" i="3"/>
  <c r="F9" i="3" s="1"/>
  <c r="G2" i="3" s="1"/>
  <c r="O5" i="3"/>
  <c r="P5" i="3" s="1"/>
  <c r="E5" i="3"/>
  <c r="F5" i="3" s="1"/>
  <c r="O2" i="3"/>
  <c r="P2" i="3" s="1"/>
  <c r="F2" i="3"/>
  <c r="E2" i="3"/>
  <c r="G148" i="6" l="1"/>
  <c r="G18" i="6"/>
  <c r="G99" i="6"/>
  <c r="G67" i="6"/>
  <c r="H67" i="6" s="1"/>
  <c r="I67" i="6" s="1"/>
  <c r="Q99" i="6"/>
  <c r="R67" i="6"/>
  <c r="S67" i="6" s="1"/>
  <c r="G132" i="6"/>
  <c r="G83" i="6"/>
  <c r="H83" i="6" s="1"/>
  <c r="I83" i="6" s="1"/>
  <c r="G51" i="6"/>
  <c r="G102" i="6"/>
  <c r="G2" i="6"/>
  <c r="BV67" i="6"/>
  <c r="G70" i="6"/>
  <c r="G35" i="6"/>
  <c r="Q70" i="6"/>
  <c r="G115" i="6"/>
  <c r="H67" i="8"/>
  <c r="I67" i="8" s="1"/>
  <c r="R67" i="8"/>
  <c r="S67" i="8" s="1"/>
  <c r="BM83" i="8"/>
  <c r="BN83" i="8" s="1"/>
  <c r="Q35" i="8"/>
  <c r="R35" i="8" s="1"/>
  <c r="S35" i="8" s="1"/>
  <c r="H35" i="8"/>
  <c r="I35" i="8" s="1"/>
  <c r="N175" i="8" s="1"/>
  <c r="M180" i="8" s="1"/>
  <c r="Q2" i="8"/>
  <c r="R2" i="8" s="1"/>
  <c r="S2" i="8" s="1"/>
  <c r="BM67" i="8"/>
  <c r="BN67" i="8" s="1"/>
  <c r="G21" i="6"/>
  <c r="H18" i="6" s="1"/>
  <c r="I18" i="6" s="1"/>
  <c r="Q135" i="6"/>
  <c r="G5" i="6"/>
  <c r="Q5" i="6"/>
  <c r="Q102" i="6"/>
  <c r="R99" i="6" s="1"/>
  <c r="S99" i="6" s="1"/>
  <c r="G135" i="6"/>
  <c r="H132" i="6" s="1"/>
  <c r="I132" i="6" s="1"/>
  <c r="G86" i="6"/>
  <c r="Q2" i="6"/>
  <c r="Q35" i="6"/>
  <c r="G118" i="6"/>
  <c r="H115" i="6" s="1"/>
  <c r="I115" i="6" s="1"/>
  <c r="G38" i="6"/>
  <c r="H35" i="6" s="1"/>
  <c r="I35" i="6" s="1"/>
  <c r="BV70" i="6"/>
  <c r="G54" i="6"/>
  <c r="Q132" i="6"/>
  <c r="R132" i="6" s="1"/>
  <c r="S132" i="6" s="1"/>
  <c r="BL83" i="6"/>
  <c r="BL86" i="6"/>
  <c r="BL70" i="6"/>
  <c r="BM67" i="6" s="1"/>
  <c r="BN67" i="6" s="1"/>
  <c r="Q38" i="6"/>
  <c r="G151" i="6"/>
  <c r="H148" i="6" s="1"/>
  <c r="I148" i="6" s="1"/>
  <c r="R132" i="3"/>
  <c r="S132" i="3" s="1"/>
  <c r="M167" i="3" s="1"/>
  <c r="G21" i="3"/>
  <c r="H18" i="3" s="1"/>
  <c r="I18" i="3" s="1"/>
  <c r="H115" i="3"/>
  <c r="I115" i="3" s="1"/>
  <c r="N170" i="3" s="1"/>
  <c r="H148" i="3"/>
  <c r="I148" i="3" s="1"/>
  <c r="N172" i="3" s="1"/>
  <c r="G5" i="3"/>
  <c r="H35" i="3"/>
  <c r="I35" i="3" s="1"/>
  <c r="N165" i="3" s="1"/>
  <c r="G70" i="3"/>
  <c r="H67" i="3" s="1"/>
  <c r="I67" i="3" s="1"/>
  <c r="N167" i="3" s="1"/>
  <c r="BL83" i="3"/>
  <c r="BM83" i="3" s="1"/>
  <c r="BN83" i="3" s="1"/>
  <c r="H2" i="3"/>
  <c r="I2" i="3" s="1"/>
  <c r="BM67" i="3"/>
  <c r="BN67" i="3" s="1"/>
  <c r="Q2" i="3"/>
  <c r="R2" i="3" s="1"/>
  <c r="S2" i="3" s="1"/>
  <c r="R67" i="3"/>
  <c r="S67" i="3" s="1"/>
  <c r="M165" i="3" s="1"/>
  <c r="BW67" i="3"/>
  <c r="BX67" i="3" s="1"/>
  <c r="R99" i="3"/>
  <c r="S99" i="3" s="1"/>
  <c r="M166" i="3" s="1"/>
  <c r="Q5" i="3"/>
  <c r="Q35" i="3"/>
  <c r="R35" i="3" s="1"/>
  <c r="S35" i="3" s="1"/>
  <c r="Q70" i="3"/>
  <c r="BM83" i="6" l="1"/>
  <c r="BN83" i="6" s="1"/>
  <c r="H51" i="6"/>
  <c r="I51" i="6" s="1"/>
  <c r="H99" i="6"/>
  <c r="I99" i="6" s="1"/>
  <c r="H2" i="6"/>
  <c r="I2" i="6" s="1"/>
  <c r="BW67" i="6"/>
  <c r="BX67" i="6" s="1"/>
  <c r="N176" i="8"/>
  <c r="O176" i="8" s="1"/>
  <c r="M175" i="8"/>
  <c r="L180" i="8" s="1"/>
  <c r="M174" i="8"/>
  <c r="L179" i="8" s="1"/>
  <c r="N174" i="8"/>
  <c r="M179" i="8" s="1"/>
  <c r="M185" i="6"/>
  <c r="N179" i="6"/>
  <c r="M184" i="6" s="1"/>
  <c r="R35" i="6"/>
  <c r="S35" i="6" s="1"/>
  <c r="R2" i="6"/>
  <c r="S2" i="6" s="1"/>
  <c r="N181" i="3"/>
  <c r="O181" i="3" s="1"/>
  <c r="M179" i="3"/>
  <c r="L184" i="3" s="1"/>
  <c r="M180" i="3"/>
  <c r="L185" i="3" s="1"/>
  <c r="M185" i="3"/>
  <c r="N179" i="3"/>
  <c r="M184" i="3" s="1"/>
  <c r="N181" i="6" l="1"/>
  <c r="O181" i="6" s="1"/>
  <c r="M180" i="6"/>
  <c r="L185" i="6" s="1"/>
  <c r="L184" i="6"/>
  <c r="H110" i="5" l="1"/>
  <c r="H109" i="5"/>
  <c r="H102" i="5"/>
  <c r="H101" i="5"/>
  <c r="H104" i="5"/>
  <c r="H103" i="5"/>
  <c r="H106" i="5"/>
  <c r="H105" i="5"/>
  <c r="H108" i="5"/>
  <c r="H107" i="5"/>
  <c r="D110" i="5"/>
  <c r="D109" i="5"/>
  <c r="D108" i="5"/>
  <c r="D107" i="5"/>
  <c r="D106" i="5"/>
  <c r="D105" i="5"/>
  <c r="D104" i="5"/>
  <c r="D103" i="5"/>
  <c r="D102" i="5"/>
  <c r="D101" i="5"/>
  <c r="H90" i="5"/>
  <c r="H89" i="5"/>
  <c r="H88" i="5"/>
  <c r="H87" i="5"/>
  <c r="H86" i="5"/>
  <c r="H85" i="5"/>
  <c r="H84" i="5"/>
  <c r="H83" i="5"/>
  <c r="H82" i="5"/>
  <c r="H81" i="5"/>
  <c r="D90" i="5"/>
  <c r="D89" i="5"/>
  <c r="D88" i="5"/>
  <c r="D87" i="5"/>
  <c r="D86" i="5"/>
  <c r="D85" i="5"/>
  <c r="D84" i="5"/>
  <c r="D83" i="5"/>
  <c r="D82" i="5"/>
  <c r="D81" i="5"/>
  <c r="D63" i="5"/>
  <c r="H70" i="5"/>
  <c r="H69" i="5"/>
  <c r="H68" i="5"/>
  <c r="H67" i="5"/>
  <c r="H66" i="5"/>
  <c r="H65" i="5"/>
  <c r="H64" i="5"/>
  <c r="H63" i="5"/>
  <c r="H62" i="5"/>
  <c r="H61" i="5"/>
  <c r="D70" i="5"/>
  <c r="D69" i="5"/>
  <c r="D68" i="5"/>
  <c r="D67" i="5"/>
  <c r="D66" i="5"/>
  <c r="D65" i="5"/>
  <c r="D64" i="5"/>
  <c r="H50" i="5"/>
  <c r="H49" i="5"/>
  <c r="H48" i="5"/>
  <c r="H47" i="5"/>
  <c r="H46" i="5"/>
  <c r="H45" i="5"/>
  <c r="H44" i="5"/>
  <c r="H43" i="5"/>
  <c r="D50" i="5"/>
  <c r="D49" i="5"/>
  <c r="D48" i="5"/>
  <c r="D47" i="5"/>
  <c r="D46" i="5"/>
  <c r="D45" i="5"/>
  <c r="D44" i="5"/>
  <c r="D43" i="5"/>
  <c r="H24" i="5"/>
  <c r="H23" i="5"/>
  <c r="H26" i="5"/>
  <c r="H25" i="5"/>
  <c r="H28" i="5"/>
  <c r="H27" i="5"/>
  <c r="H30" i="5"/>
  <c r="H29" i="5"/>
  <c r="H32" i="5"/>
  <c r="H31" i="5"/>
  <c r="D32" i="5"/>
  <c r="D31" i="5"/>
  <c r="D30" i="5"/>
  <c r="D29" i="5"/>
  <c r="D28" i="5"/>
  <c r="D27" i="5"/>
  <c r="D26" i="5"/>
  <c r="D25" i="5"/>
  <c r="D24" i="5"/>
  <c r="D23" i="5"/>
  <c r="H6" i="5"/>
  <c r="H5" i="5"/>
  <c r="H8" i="5"/>
  <c r="H7" i="5"/>
  <c r="H10" i="5"/>
  <c r="H9" i="5"/>
  <c r="H12" i="5"/>
  <c r="H11" i="5"/>
  <c r="H14" i="5"/>
  <c r="H13" i="5"/>
  <c r="D14" i="5"/>
  <c r="D13" i="5"/>
  <c r="D12" i="5"/>
  <c r="D11" i="5"/>
  <c r="D10" i="5"/>
  <c r="D9" i="5"/>
  <c r="D8" i="5"/>
  <c r="D7" i="5"/>
  <c r="D5" i="5"/>
  <c r="D6" i="5"/>
  <c r="E157" i="7" l="1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F25" i="4" s="1"/>
  <c r="E21" i="4"/>
  <c r="F21" i="4" s="1"/>
  <c r="E18" i="4"/>
  <c r="F18" i="4" s="1"/>
  <c r="E12" i="4"/>
  <c r="F12" i="4" s="1"/>
  <c r="E9" i="4"/>
  <c r="F9" i="4" s="1"/>
  <c r="E5" i="4"/>
  <c r="F5" i="4" s="1"/>
  <c r="E2" i="4"/>
  <c r="F2" i="4" s="1"/>
  <c r="E158" i="4"/>
  <c r="F158" i="4" s="1"/>
  <c r="E155" i="4"/>
  <c r="F155" i="4" s="1"/>
  <c r="E151" i="4"/>
  <c r="F151" i="4" s="1"/>
  <c r="E148" i="4"/>
  <c r="F148" i="4" s="1"/>
  <c r="O142" i="4"/>
  <c r="P142" i="4" s="1"/>
  <c r="E142" i="4"/>
  <c r="F142" i="4" s="1"/>
  <c r="O139" i="4"/>
  <c r="P139" i="4" s="1"/>
  <c r="E139" i="4"/>
  <c r="F139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O12" i="4"/>
  <c r="P12" i="4" s="1"/>
  <c r="O9" i="4"/>
  <c r="P9" i="4" s="1"/>
  <c r="O5" i="4"/>
  <c r="P5" i="4" s="1"/>
  <c r="O2" i="4"/>
  <c r="P2" i="4" s="1"/>
  <c r="G132" i="4" l="1"/>
  <c r="G135" i="4"/>
  <c r="G148" i="4"/>
  <c r="G21" i="4"/>
  <c r="Q134" i="7"/>
  <c r="BL86" i="4"/>
  <c r="G35" i="4"/>
  <c r="BV70" i="4"/>
  <c r="BW67" i="4" s="1"/>
  <c r="BX67" i="4" s="1"/>
  <c r="BM83" i="4"/>
  <c r="BN83" i="4" s="1"/>
  <c r="G134" i="7"/>
  <c r="Q131" i="7"/>
  <c r="G150" i="7"/>
  <c r="G131" i="7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M167" i="4" s="1"/>
  <c r="G151" i="4"/>
  <c r="H148" i="4" s="1"/>
  <c r="I148" i="4" s="1"/>
  <c r="N172" i="4" s="1"/>
  <c r="Q102" i="4"/>
  <c r="G115" i="4"/>
  <c r="Q99" i="4"/>
  <c r="G70" i="4"/>
  <c r="G86" i="4"/>
  <c r="G51" i="4"/>
  <c r="Q35" i="4"/>
  <c r="G54" i="4"/>
  <c r="G38" i="4"/>
  <c r="Q5" i="4"/>
  <c r="G2" i="4"/>
  <c r="G18" i="4"/>
  <c r="G67" i="4"/>
  <c r="G118" i="4"/>
  <c r="H132" i="4"/>
  <c r="I132" i="4" s="1"/>
  <c r="N171" i="4" s="1"/>
  <c r="G102" i="4"/>
  <c r="BL70" i="4"/>
  <c r="G99" i="4"/>
  <c r="Q2" i="4"/>
  <c r="Q38" i="4"/>
  <c r="Q67" i="4"/>
  <c r="R67" i="4" s="1"/>
  <c r="S67" i="4" s="1"/>
  <c r="M165" i="4" s="1"/>
  <c r="Q135" i="4"/>
  <c r="G5" i="4"/>
  <c r="BL67" i="4"/>
  <c r="BM67" i="4" s="1"/>
  <c r="BN67" i="4" s="1"/>
  <c r="G83" i="4"/>
  <c r="H83" i="4" s="1"/>
  <c r="I83" i="4" s="1"/>
  <c r="N168" i="4" s="1"/>
  <c r="H131" i="7" l="1"/>
  <c r="I131" i="7" s="1"/>
  <c r="N171" i="7" s="1"/>
  <c r="H2" i="4"/>
  <c r="I2" i="4" s="1"/>
  <c r="N163" i="4" s="1"/>
  <c r="R131" i="7"/>
  <c r="S131" i="7" s="1"/>
  <c r="H115" i="4"/>
  <c r="I115" i="4" s="1"/>
  <c r="N170" i="4" s="1"/>
  <c r="R99" i="4"/>
  <c r="S99" i="4" s="1"/>
  <c r="M166" i="4" s="1"/>
  <c r="H51" i="4"/>
  <c r="I51" i="4" s="1"/>
  <c r="N166" i="4" s="1"/>
  <c r="R35" i="4"/>
  <c r="S35" i="4" s="1"/>
  <c r="M164" i="4" s="1"/>
  <c r="R2" i="4"/>
  <c r="S2" i="4" s="1"/>
  <c r="M163" i="4" s="1"/>
  <c r="H18" i="4"/>
  <c r="I18" i="4" s="1"/>
  <c r="N164" i="4" s="1"/>
  <c r="H67" i="4"/>
  <c r="I67" i="4" s="1"/>
  <c r="N167" i="4" s="1"/>
  <c r="H35" i="4"/>
  <c r="I35" i="4" s="1"/>
  <c r="N165" i="4" s="1"/>
  <c r="H147" i="7"/>
  <c r="I147" i="7" s="1"/>
  <c r="N172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7" i="7" s="1"/>
  <c r="H51" i="7"/>
  <c r="I51" i="7" s="1"/>
  <c r="N166" i="7" s="1"/>
  <c r="H35" i="7"/>
  <c r="I35" i="7" s="1"/>
  <c r="N165" i="7" s="1"/>
  <c r="H99" i="7"/>
  <c r="I99" i="7" s="1"/>
  <c r="BM67" i="7"/>
  <c r="BN67" i="7" s="1"/>
  <c r="H83" i="7"/>
  <c r="I83" i="7" s="1"/>
  <c r="BW67" i="7"/>
  <c r="BX67" i="7" s="1"/>
  <c r="H115" i="7"/>
  <c r="I115" i="7" s="1"/>
  <c r="R2" i="7"/>
  <c r="S2" i="7" s="1"/>
  <c r="H2" i="7"/>
  <c r="I2" i="7" s="1"/>
  <c r="H18" i="7"/>
  <c r="I18" i="7" s="1"/>
  <c r="N164" i="7" s="1"/>
  <c r="H99" i="4"/>
  <c r="I99" i="4" s="1"/>
  <c r="N169" i="4" s="1"/>
  <c r="M179" i="4" l="1"/>
  <c r="L184" i="4" s="1"/>
  <c r="M180" i="4"/>
  <c r="L185" i="4" s="1"/>
  <c r="N181" i="4"/>
  <c r="O181" i="4" s="1"/>
  <c r="N179" i="4"/>
  <c r="M184" i="4" s="1"/>
  <c r="M174" i="7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O77" i="1"/>
  <c r="O74" i="1"/>
  <c r="O70" i="1"/>
  <c r="O67" i="1"/>
  <c r="E93" i="1"/>
  <c r="E90" i="1"/>
  <c r="E86" i="1"/>
  <c r="E83" i="1"/>
  <c r="E77" i="1"/>
  <c r="E74" i="1"/>
  <c r="E70" i="1"/>
  <c r="E67" i="1"/>
  <c r="F67" i="1" s="1"/>
  <c r="O45" i="1"/>
  <c r="O42" i="1"/>
  <c r="O38" i="1"/>
  <c r="O35" i="1"/>
  <c r="E61" i="1"/>
  <c r="E58" i="1"/>
  <c r="E54" i="1"/>
  <c r="E51" i="1"/>
  <c r="E45" i="1"/>
  <c r="E42" i="1"/>
  <c r="E38" i="1"/>
  <c r="E35" i="1"/>
  <c r="O9" i="1"/>
  <c r="O5" i="1"/>
  <c r="O2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E109" i="1"/>
  <c r="F109" i="1" s="1"/>
  <c r="O106" i="1"/>
  <c r="P106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 s="1"/>
  <c r="E135" i="1"/>
  <c r="F135" i="1" s="1"/>
  <c r="O135" i="1"/>
  <c r="P135" i="1" s="1"/>
  <c r="E139" i="1"/>
  <c r="F139" i="1" s="1"/>
  <c r="O139" i="1"/>
  <c r="P139" i="1" s="1"/>
  <c r="E142" i="1"/>
  <c r="F142" i="1"/>
  <c r="O142" i="1"/>
  <c r="P142" i="1" s="1"/>
  <c r="E148" i="1"/>
  <c r="F148" i="1" s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Q99" i="1" l="1"/>
  <c r="G102" i="1"/>
  <c r="Q102" i="1"/>
  <c r="G21" i="1"/>
  <c r="G70" i="1"/>
  <c r="G132" i="1"/>
  <c r="G99" i="1"/>
  <c r="H99" i="1" s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Q135" i="1"/>
  <c r="G38" i="1"/>
  <c r="G54" i="1"/>
  <c r="G135" i="1"/>
  <c r="H132" i="1" s="1"/>
  <c r="I132" i="1" s="1"/>
  <c r="N171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Q35" i="1"/>
  <c r="Q5" i="1"/>
  <c r="H35" i="1" l="1"/>
  <c r="I35" i="1" s="1"/>
  <c r="N165" i="1" s="1"/>
  <c r="H18" i="1"/>
  <c r="I18" i="1" s="1"/>
  <c r="N164" i="1" s="1"/>
  <c r="I67" i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N172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M180" i="1" l="1"/>
  <c r="L185" i="1" s="1"/>
  <c r="I2" i="1"/>
  <c r="N163" i="1" s="1"/>
  <c r="M179" i="1"/>
  <c r="L184" i="1" s="1"/>
  <c r="N180" i="1" l="1"/>
  <c r="M185" i="1" s="1"/>
  <c r="N181" i="1"/>
  <c r="O181" i="1" s="1"/>
  <c r="N179" i="1"/>
  <c r="M184" i="1" s="1"/>
</calcChain>
</file>

<file path=xl/sharedStrings.xml><?xml version="1.0" encoding="utf-8"?>
<sst xmlns="http://schemas.openxmlformats.org/spreadsheetml/2006/main" count="4494" uniqueCount="166">
  <si>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</si>
  <si>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</si>
  <si>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</si>
  <si>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</si>
  <si>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</si>
  <si>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</si>
  <si>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</si>
  <si>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</si>
  <si>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</si>
  <si>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GPX1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</si>
  <si>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</si>
  <si>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</si>
  <si>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</si>
  <si>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</si>
  <si>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</si>
  <si>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</si>
  <si>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</si>
  <si>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</si>
  <si>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</si>
  <si>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</si>
  <si>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</si>
  <si>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</si>
  <si>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</si>
  <si>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</si>
  <si>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</si>
  <si>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</si>
  <si>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</si>
  <si>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</si>
  <si>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</si>
  <si>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</si>
  <si>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</si>
  <si>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</si>
  <si>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</si>
  <si>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</si>
  <si>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</si>
  <si>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</si>
  <si>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</si>
  <si>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</si>
  <si>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</si>
  <si>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</si>
  <si>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</si>
  <si>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</si>
  <si>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</si>
  <si>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</si>
  <si>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</si>
  <si>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</si>
  <si>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</si>
  <si>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>Campione</t>
  </si>
  <si>
    <t>Primer</t>
  </si>
  <si>
    <t>Ct</t>
  </si>
  <si>
    <t>Media</t>
  </si>
  <si>
    <t xml:space="preserve">TB CT5 SP4  </t>
  </si>
  <si>
    <t xml:space="preserve">TB CT5 SP4 </t>
  </si>
  <si>
    <t xml:space="preserve">TB CT5 SP5  </t>
  </si>
  <si>
    <t>TRATTATO +1</t>
  </si>
  <si>
    <t>CONTROLLO 5 GIORNI</t>
  </si>
  <si>
    <t>TRATTATO +2</t>
  </si>
  <si>
    <t>CONTROLLO 10 GIORNI</t>
  </si>
  <si>
    <t>TRATTATO +3</t>
  </si>
  <si>
    <t>TB CT5 SP2</t>
  </si>
  <si>
    <t>TB CT SP3</t>
  </si>
  <si>
    <t>TB T SP2</t>
  </si>
  <si>
    <t>TB T SP3</t>
  </si>
  <si>
    <t>CONTROLLO 15 GIORNI</t>
  </si>
  <si>
    <t>0 °C</t>
  </si>
  <si>
    <t>0°C</t>
  </si>
  <si>
    <t>1 °C</t>
  </si>
  <si>
    <t>2°C</t>
  </si>
  <si>
    <t>3°C</t>
  </si>
  <si>
    <t>GPX3</t>
  </si>
  <si>
    <t>GPX4</t>
  </si>
  <si>
    <t>PRDX3</t>
  </si>
  <si>
    <t>PRDX5</t>
  </si>
  <si>
    <t>CT10</t>
  </si>
  <si>
    <t>GAPDH per sod2 e PRDX5</t>
  </si>
  <si>
    <t>C15 Li1</t>
  </si>
  <si>
    <t>beta act</t>
  </si>
  <si>
    <t>C15 Li2</t>
  </si>
  <si>
    <t>C15 Li3</t>
  </si>
  <si>
    <t>C15 Li4</t>
  </si>
  <si>
    <t>C15 Li5</t>
  </si>
  <si>
    <t>T+3 Li1</t>
  </si>
  <si>
    <t>T+3 Li2</t>
  </si>
  <si>
    <t>T+3 Li3</t>
  </si>
  <si>
    <t>T+3 Li4</t>
  </si>
  <si>
    <t>T+3 Li5</t>
  </si>
  <si>
    <t>prdx5</t>
  </si>
  <si>
    <t>C5 Li1</t>
  </si>
  <si>
    <t>C5 Li2</t>
  </si>
  <si>
    <t>Undetermined</t>
  </si>
  <si>
    <t>C5 Li3</t>
  </si>
  <si>
    <t>C5 Li4</t>
  </si>
  <si>
    <t>C5 Li5</t>
  </si>
  <si>
    <t>T+1 Li1</t>
  </si>
  <si>
    <t>T+1 Li2</t>
  </si>
  <si>
    <t>T+1 Li3</t>
  </si>
  <si>
    <t>T+1 Li4</t>
  </si>
  <si>
    <t>T+1 Li5</t>
  </si>
  <si>
    <t>T+2 Li1</t>
  </si>
  <si>
    <t>T+2 Li3</t>
  </si>
  <si>
    <t>T+2 Li4</t>
  </si>
  <si>
    <t>T+2 Li5</t>
  </si>
  <si>
    <t>C10 Li1</t>
  </si>
  <si>
    <t>C10 Li2</t>
  </si>
  <si>
    <t>C10 Li3</t>
  </si>
  <si>
    <t>C10 Li4</t>
  </si>
  <si>
    <t>C10 Li5</t>
  </si>
  <si>
    <t>prdx3</t>
  </si>
  <si>
    <t xml:space="preserve">TB CT5 Li1  </t>
  </si>
  <si>
    <t>TB CT5 Li2</t>
  </si>
  <si>
    <t>TB CT Li3</t>
  </si>
  <si>
    <t xml:space="preserve">TB CT5 Li4  </t>
  </si>
  <si>
    <t xml:space="preserve">TB CT5 Li4 </t>
  </si>
  <si>
    <t xml:space="preserve">TB CT5 Li5  </t>
  </si>
  <si>
    <t xml:space="preserve">TB T Li1  </t>
  </si>
  <si>
    <t>TB T Li2</t>
  </si>
  <si>
    <t>TB T Li3</t>
  </si>
  <si>
    <t xml:space="preserve">TB T Li4  </t>
  </si>
  <si>
    <t xml:space="preserve">TB T Li5  </t>
  </si>
  <si>
    <t xml:space="preserve">TB CT10 Li1  </t>
  </si>
  <si>
    <t>TB CT10 Li2</t>
  </si>
  <si>
    <t>TB CT10 Li3</t>
  </si>
  <si>
    <t xml:space="preserve">TB CT10 Li4  </t>
  </si>
  <si>
    <t xml:space="preserve">TB CT10 Li4 </t>
  </si>
  <si>
    <t xml:space="preserve">TB CT10 Li5  </t>
  </si>
  <si>
    <t xml:space="preserve">TB CT15 Li1  </t>
  </si>
  <si>
    <t>TB CT15 Li2</t>
  </si>
  <si>
    <t>TB CT15 Li3</t>
  </si>
  <si>
    <t xml:space="preserve">TB CT15 Li4  </t>
  </si>
  <si>
    <t xml:space="preserve">TB CT15 Li4 </t>
  </si>
  <si>
    <t xml:space="preserve">TB CT15 Li5  </t>
  </si>
  <si>
    <t>LV1 T (1°)+1°</t>
  </si>
  <si>
    <t>LV1 CT5</t>
  </si>
  <si>
    <t>LV1 T</t>
  </si>
  <si>
    <t xml:space="preserve">TB T LV1  </t>
  </si>
  <si>
    <t>LV2 T</t>
  </si>
  <si>
    <t>LV2 CT5</t>
  </si>
  <si>
    <t>TB T LV2</t>
  </si>
  <si>
    <t>LV3 T</t>
  </si>
  <si>
    <t>LV3 CT5</t>
  </si>
  <si>
    <t xml:space="preserve">TB CT5 LV2  </t>
  </si>
  <si>
    <t>TB CT LV3</t>
  </si>
  <si>
    <t xml:space="preserve">TB T LV2 </t>
  </si>
  <si>
    <t xml:space="preserve">TB T LV2  </t>
  </si>
  <si>
    <t>TB T LV3</t>
  </si>
  <si>
    <t>LV4 T</t>
  </si>
  <si>
    <t>LV4 CT5</t>
  </si>
  <si>
    <t xml:space="preserve">TB T LV4  </t>
  </si>
  <si>
    <t>LV5 T</t>
  </si>
  <si>
    <t>LV5 CT5</t>
  </si>
  <si>
    <t xml:space="preserve">TB T LV5  </t>
  </si>
  <si>
    <t xml:space="preserve">TB CT10 LV1  </t>
  </si>
  <si>
    <t>TB CT10 LV2</t>
  </si>
  <si>
    <t>TB CT10 LV3</t>
  </si>
  <si>
    <t xml:space="preserve">TB CT10 LV4  </t>
  </si>
  <si>
    <t xml:space="preserve">TB CT10 LV4 </t>
  </si>
  <si>
    <t xml:space="preserve">TB CT15 LV1  </t>
  </si>
  <si>
    <t>TB CT15 LV2</t>
  </si>
  <si>
    <t>TB CT15 LV3</t>
  </si>
  <si>
    <t xml:space="preserve">TB CT15 LV4  </t>
  </si>
  <si>
    <t xml:space="preserve">TB CT15 LV4 </t>
  </si>
  <si>
    <t xml:space="preserve">TB CT15 LV5  </t>
  </si>
  <si>
    <t>LIVER</t>
  </si>
  <si>
    <t>5-Day (1°C)</t>
  </si>
  <si>
    <t>10-Day (2°C)</t>
  </si>
  <si>
    <t>15-Day (3°C)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</si>
</sst>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EB0FF"/>
        <bgColor indexed="64"/>
      </patternFill>
    </fill>
  </fills>
  <borders count="18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12" borderId="13" xfId="0" applyNumberFormat="1" applyFill="1" applyBorder="1" applyAlignment="1">
      <alignment horizontal="center" vertical="center"/>
    </xf>
    <xf numFmtId="0" fontId="10" fillId="0" borderId="0" xfId="0" applyFont="1"/>
    <xf numFmtId="0" fontId="0" fillId="15" borderId="0" xfId="0" applyFill="1"/>
    <xf numFmtId="164" fontId="0" fillId="16" borderId="13" xfId="0" applyNumberFormat="1" applyFill="1" applyBorder="1" applyAlignment="1">
      <alignment horizontal="center" vertical="center"/>
    </xf>
    <xf numFmtId="49" fontId="0" fillId="0" borderId="16" xfId="0" applyNumberFormat="1" applyBorder="1" applyAlignment="1">
      <alignment vertical="top"/>
    </xf>
    <xf numFmtId="49" fontId="0" fillId="0" borderId="17" xfId="0" applyNumberFormat="1" applyBorder="1" applyAlignment="1">
      <alignment vertical="top"/>
    </xf>
    <xf numFmtId="0" fontId="0" fillId="0" borderId="17" xfId="0" applyBorder="1" applyAlignment="1">
      <alignment vertical="top"/>
    </xf>
    <xf numFmtId="165" fontId="0" fillId="11" borderId="0" xfId="0" applyNumberFormat="1" applyFill="1"/>
    <xf numFmtId="0" fontId="10" fillId="0" borderId="0" xfId="0" applyFont="1" applyAlignment="1">
      <alignment horizontal="center"/>
    </xf>
    <xf numFmtId="0" fontId="10" fillId="12" borderId="0" xfId="0" applyFont="1" applyFill="1" applyAlignment="1">
      <alignment horizontal="center"/>
    </xf>
  </cellXfs>
  <cellStyles count="1">
    <cellStyle name="Normale" xfId="0" builtinId="0"/>
  </cellStyles>
  <dxfs count="274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C5-T+1'!$L$185:$M$185</c:f>
                <c:numCache>
                  <c:formatCode>General</c:formatCode>
                  <c:ptCount val="2"/>
                  <c:pt idx="0">
                    <c:v>0.69304051384023035</c:v>
                  </c:pt>
                  <c:pt idx="1">
                    <c:v>45.04187642378583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C5-T+1'!$L$184:$M$184</c:f>
              <c:numCache>
                <c:formatCode>General</c:formatCode>
                <c:ptCount val="2"/>
                <c:pt idx="0">
                  <c:v>1.3137325999473322</c:v>
                </c:pt>
                <c:pt idx="1">
                  <c:v>57.885660059370991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9-8F4C-9EB0-00AABB30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351392"/>
        <c:axId val="1336999312"/>
      </c:barChart>
      <c:catAx>
        <c:axId val="5773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6999312"/>
        <c:crosses val="autoZero"/>
        <c:auto val="1"/>
        <c:lblAlgn val="ctr"/>
        <c:lblOffset val="100"/>
        <c:noMultiLvlLbl val="0"/>
      </c:catAx>
      <c:valAx>
        <c:axId val="133699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35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C5-T+1'!$L$185:$M$185</c:f>
                <c:numCache>
                  <c:formatCode>General</c:formatCode>
                  <c:ptCount val="2"/>
                  <c:pt idx="0">
                    <c:v>0.69304051384023035</c:v>
                  </c:pt>
                  <c:pt idx="1">
                    <c:v>45.04187642378583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C5-T+1'!$L$184:$M$184</c:f>
              <c:numCache>
                <c:formatCode>General</c:formatCode>
                <c:ptCount val="2"/>
                <c:pt idx="0">
                  <c:v>1.3137325999473322</c:v>
                </c:pt>
                <c:pt idx="1">
                  <c:v>57.885660059370991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E-41D9-80F5-3822AA23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351392"/>
        <c:axId val="1336999312"/>
      </c:barChart>
      <c:catAx>
        <c:axId val="5773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6999312"/>
        <c:crosses val="autoZero"/>
        <c:auto val="1"/>
        <c:lblAlgn val="ctr"/>
        <c:lblOffset val="100"/>
        <c:noMultiLvlLbl val="0"/>
      </c:catAx>
      <c:valAx>
        <c:axId val="133699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35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C10-T+2'!$L$185:$M$185</c:f>
                <c:numCache>
                  <c:formatCode>General</c:formatCode>
                  <c:ptCount val="2"/>
                  <c:pt idx="0">
                    <c:v>1.0360771135045608</c:v>
                  </c:pt>
                  <c:pt idx="1">
                    <c:v>6128.70122051628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'liver C10-T+2'!$L$184:$M$184</c:f>
              <c:numCache>
                <c:formatCode>General</c:formatCode>
                <c:ptCount val="2"/>
                <c:pt idx="0">
                  <c:v>0.91267314478612105</c:v>
                </c:pt>
                <c:pt idx="1">
                  <c:v>3518.3183664963713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9-7447-ACD2-AD9564FB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C10-T+2'!$L$185:$M$185</c:f>
                <c:numCache>
                  <c:formatCode>General</c:formatCode>
                  <c:ptCount val="2"/>
                  <c:pt idx="0">
                    <c:v>1.0360771135045608</c:v>
                  </c:pt>
                  <c:pt idx="1">
                    <c:v>6128.70122051628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'liver C10-T+2'!$L$184:$M$184</c:f>
              <c:numCache>
                <c:formatCode>General</c:formatCode>
                <c:ptCount val="2"/>
                <c:pt idx="0">
                  <c:v>0.91267314478612105</c:v>
                </c:pt>
                <c:pt idx="1">
                  <c:v>3518.3183664963713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9-E342-9626-0BBBFD15F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C10-T+2'!$L$185:$M$185</c:f>
                <c:numCache>
                  <c:formatCode>General</c:formatCode>
                  <c:ptCount val="2"/>
                  <c:pt idx="0">
                    <c:v>1.0360771135045608</c:v>
                  </c:pt>
                  <c:pt idx="1">
                    <c:v>6128.70122051628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C10-T+2'!$L$183:$M$183</c:f>
              <c:strCache>
                <c:ptCount val="2"/>
                <c:pt idx="0">
                  <c:v>CT10</c:v>
                </c:pt>
                <c:pt idx="1">
                  <c:v>T</c:v>
                </c:pt>
              </c:strCache>
            </c:strRef>
          </c:cat>
          <c:val>
            <c:numRef>
              <c:f>'liver C10-T+2'!$L$184:$M$184</c:f>
              <c:numCache>
                <c:formatCode>General</c:formatCode>
                <c:ptCount val="2"/>
                <c:pt idx="0">
                  <c:v>0.91267314478612105</c:v>
                </c:pt>
                <c:pt idx="1">
                  <c:v>3518.3183664963713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5-844E-8ABE-DDC35BF58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445168"/>
        <c:axId val="1134446880"/>
      </c:barChart>
      <c:catAx>
        <c:axId val="11344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6880"/>
        <c:crosses val="autoZero"/>
        <c:auto val="1"/>
        <c:lblAlgn val="ctr"/>
        <c:lblOffset val="100"/>
        <c:noMultiLvlLbl val="0"/>
      </c:catAx>
      <c:valAx>
        <c:axId val="113444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44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C15 - T+3'!$L$180:$M$180</c:f>
                <c:numCache>
                  <c:formatCode>General</c:formatCode>
                  <c:ptCount val="2"/>
                  <c:pt idx="0">
                    <c:v>9.6544216288438692E-2</c:v>
                  </c:pt>
                  <c:pt idx="1">
                    <c:v>0.90901851697173552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C15 - T+3'!$L$179:$M$179</c:f>
              <c:numCache>
                <c:formatCode>General</c:formatCode>
                <c:ptCount val="2"/>
                <c:pt idx="0">
                  <c:v>0.9569868943757166</c:v>
                </c:pt>
                <c:pt idx="1">
                  <c:v>0.94701611169874123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2.2708563071000384E-2</c:v>
                  </c:pt>
                  <c:pt idx="1">
                    <c:v>1.115252851827067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1.048312803514853</c:v>
                </c:pt>
                <c:pt idx="1">
                  <c:v>2.0127010182326908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824C-8279-90C2238C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712736"/>
        <c:axId val="1372714448"/>
      </c:barChart>
      <c:catAx>
        <c:axId val="13727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2714448"/>
        <c:crosses val="autoZero"/>
        <c:auto val="1"/>
        <c:lblAlgn val="ctr"/>
        <c:lblOffset val="100"/>
        <c:noMultiLvlLbl val="0"/>
      </c:catAx>
      <c:valAx>
        <c:axId val="137271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727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PRDX5-</a:t>
            </a:r>
            <a:r>
              <a:rPr lang="en-US" b="1" baseline="0"/>
              <a:t> LIVER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DEFINITIVA'!$D$5,'ANALISI DEFINITIVA'!$D$14,'ANALISI DEFINITIVA'!$D$23)</c:f>
                <c:numCache>
                  <c:formatCode>General</c:formatCode>
                  <c:ptCount val="3"/>
                  <c:pt idx="0">
                    <c:v>0.60809849514028957</c:v>
                  </c:pt>
                  <c:pt idx="1">
                    <c:v>1.1455163678606828</c:v>
                  </c:pt>
                  <c:pt idx="2">
                    <c:v>8.3045796832810284E-2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'ANALISI DEFINITIVA'!$G$27:$G$29</c:f>
              <c:strCache>
                <c:ptCount val="3"/>
                <c:pt idx="0">
                  <c:v>5-Day (1°C)</c:v>
                </c:pt>
                <c:pt idx="1">
                  <c:v>10-Day (2°C)</c:v>
                </c:pt>
                <c:pt idx="2">
                  <c:v>15-Day (3°C)</c:v>
                </c:pt>
              </c:strCache>
            </c:strRef>
          </c:cat>
          <c:val>
            <c:numRef>
              <c:f>('ANALISI DEFINITIVA'!$B$5,'ANALISI DEFINITIVA'!$B$14,'ANALISI DEFINITIVA'!$B$23)</c:f>
              <c:numCache>
                <c:formatCode>General</c:formatCode>
                <c:ptCount val="3"/>
                <c:pt idx="0">
                  <c:v>1.2678359248781186</c:v>
                </c:pt>
                <c:pt idx="1">
                  <c:v>1.8398279638062185</c:v>
                </c:pt>
                <c:pt idx="2">
                  <c:v>1.048312803514853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8-D846-94EB-F1D05B18CAF6}"/>
            </c:ext>
          </c:extLst>
        </c:ser>
        <c:ser>
          <c:idx val="1"/>
          <c:order val="1"/>
          <c:tx>
            <c:v>Treatment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('ANALISI DEFINITIVA'!$E$5,'ANALISI DEFINITIVA'!$E$14,'ANALISI DEFINITIVA'!$E$23)</c:f>
                <c:numCache>
                  <c:formatCode>General</c:formatCode>
                  <c:ptCount val="3"/>
                  <c:pt idx="0">
                    <c:v>35.591927560887299</c:v>
                  </c:pt>
                  <c:pt idx="1">
                    <c:v>10.70294760043652</c:v>
                  </c:pt>
                  <c:pt idx="2">
                    <c:v>1.1361567510955135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'ANALISI DEFINITIVA'!$G$27:$G$29</c:f>
              <c:strCache>
                <c:ptCount val="3"/>
                <c:pt idx="0">
                  <c:v>5-Day (1°C)</c:v>
                </c:pt>
                <c:pt idx="1">
                  <c:v>10-Day (2°C)</c:v>
                </c:pt>
                <c:pt idx="2">
                  <c:v>15-Day (3°C)</c:v>
                </c:pt>
              </c:strCache>
            </c:strRef>
          </c:cat>
          <c:val>
            <c:numRef>
              <c:f>('ANALISI DEFINITIVA'!$C$5,'ANALISI DEFINITIVA'!$C$14,'ANALISI DEFINITIVA'!$C$23)</c:f>
              <c:numCache>
                <c:formatCode>General</c:formatCode>
                <c:ptCount val="3"/>
                <c:pt idx="0">
                  <c:v>78.902349673938829</c:v>
                </c:pt>
                <c:pt idx="1">
                  <c:v>9.326675137611474</c:v>
                </c:pt>
                <c:pt idx="2">
                  <c:v>2.0127010182326908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8-D846-94EB-F1D05B18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0031456"/>
        <c:axId val="1134280080"/>
      </c:barChart>
      <c:catAx>
        <c:axId val="92003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34280080"/>
        <c:crosses val="autoZero"/>
        <c:auto val="1"/>
        <c:lblAlgn val="ctr"/>
        <c:lblOffset val="100"/>
        <c:noMultiLvlLbl val="0"/>
      </c:catAx>
      <c:valAx>
        <c:axId val="1134280080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200314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boxWhisker" uniqueId="{6C566925-94C1-47D2-B7BB-343721FF82AF}">
          <cx:tx>
            <cx:txData>
              <cx:f>_xlchart.v1.0</cx:f>
              <cx:v/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187</xdr:row>
      <xdr:rowOff>19050</xdr:rowOff>
    </xdr:from>
    <xdr:to>
      <xdr:col>15</xdr:col>
      <xdr:colOff>463550</xdr:colOff>
      <xdr:row>200</xdr:row>
      <xdr:rowOff>120650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E647ABF-5658-187C-E432-111336962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624417</xdr:colOff>
      <xdr:row>187</xdr:row>
      <xdr:rowOff>2117</xdr:rowOff>
    </xdr:from>
    <xdr:to>
      <xdr:col>15</xdr:col>
      <xdr:colOff>395817</xdr:colOff>
      <xdr:row>200</xdr:row>
      <xdr:rowOff>103717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BD8FD05-B8EF-400A-983D-23E314D43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630382</xdr:colOff>
      <xdr:row>170</xdr:row>
      <xdr:rowOff>48492</xdr:rowOff>
    </xdr:from>
    <xdr:to>
      <xdr:col>23</xdr:col>
      <xdr:colOff>48491</xdr:colOff>
      <xdr:row>184</xdr:row>
      <xdr:rowOff>76201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72C0D2F-1C83-406A-0747-81C19FE16B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717982" y="35087792"/>
              <a:ext cx="4523509" cy="28725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010CAE6-5C7F-E9F2-83B6-C1E43A044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59F38C-B1D3-3046-9004-3B4EAC6FA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755650</xdr:colOff>
      <xdr:row>187</xdr:row>
      <xdr:rowOff>133350</xdr:rowOff>
    </xdr:from>
    <xdr:to>
      <xdr:col>15</xdr:col>
      <xdr:colOff>527050</xdr:colOff>
      <xdr:row>201</xdr:row>
      <xdr:rowOff>31750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40E83C-37A7-7640-8749-1C48825E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714796</xdr:colOff>
      <xdr:row>181</xdr:row>
      <xdr:rowOff>190613</xdr:rowOff>
    </xdr:from>
    <xdr:to>
      <xdr:col>15</xdr:col>
      <xdr:colOff>499009</xdr:colOff>
      <xdr:row>195</xdr:row>
      <xdr:rowOff>101601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E865988-A0B6-8846-8B8B-7204FC7CB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615950</xdr:colOff>
      <xdr:row>23</xdr:row>
      <xdr:rowOff>36830</xdr:rowOff>
    </xdr:from>
    <xdr:to>
      <xdr:col>17</xdr:col>
      <xdr:colOff>635000</xdr:colOff>
      <xdr:row>42</xdr:row>
      <xdr:rowOff>170180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B5A2417-1BDE-6B6B-8C89-FA19D51E5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365760</xdr:colOff>
      <xdr:row>25</xdr:row>
      <xdr:rowOff>162560</xdr:rowOff>
    </xdr:from>
    <xdr:to>
      <xdr:col>12</xdr:col>
      <xdr:colOff>487680</xdr:colOff>
      <xdr:row>25</xdr:row>
      <xdr:rowOff>172720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B3B4072-4561-5AAE-120D-A145F79A5F33}"/>
            </a:ext>
          </a:extLst>
        </xdr:cNvPr>
        <xdr:cNvCxnSpPr/>
      </xdr:nvCxnSpPr>
      <xdr:spPr>
        <a:xfrm>
          <a:off x="9753600" y="5242560"/>
          <a:ext cx="975360" cy="1016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619760</xdr:colOff>
      <xdr:row>24</xdr:row>
      <xdr:rowOff>132080</xdr:rowOff>
    </xdr:from>
    <xdr:to>
      <xdr:col>12</xdr:col>
      <xdr:colOff>172720</xdr:colOff>
      <xdr:row>25</xdr:row>
      <xdr:rowOff>132080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F24ED80-6F55-A483-210F-D4E898C23A1B}"/>
            </a:ext>
          </a:extLst>
        </xdr:cNvPr>
        <xdr:cNvSpPr txBox="1"/>
      </xdr:nvSpPr>
      <xdr:spPr>
        <a:xfrm>
          <a:off x="10007600" y="5008880"/>
          <a:ext cx="40640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/>
            <a:t>**</a:t>
          </a:r>
        </a:p>
      </xdr:txBody>
    </xdr:sp>
    <xdr:clientData/>
  </xdr:twoCellAnchor>
  <xdr:twoCellAnchor>
    <xdr:from>
      <xdr:col>13</xdr:col>
      <xdr:colOff>670560</xdr:colOff>
      <xdr:row>37</xdr:row>
      <xdr:rowOff>20320</xdr:rowOff>
    </xdr:from>
    <xdr:to>
      <xdr:col>14</xdr:col>
      <xdr:colOff>792480</xdr:colOff>
      <xdr:row>37</xdr:row>
      <xdr:rowOff>30480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26CAC90-CB4D-4BA1-B779-0C2E9684B3AD}"/>
            </a:ext>
          </a:extLst>
        </xdr:cNvPr>
        <xdr:cNvCxnSpPr/>
      </xdr:nvCxnSpPr>
      <xdr:spPr>
        <a:xfrm>
          <a:off x="11765280" y="7538720"/>
          <a:ext cx="975360" cy="10160"/>
        </a:xfrm>
        <a:prstGeom prst="lin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15</xdr:col>
      <xdr:colOff>762000</xdr:colOff>
      <xdr:row>38</xdr:row>
      <xdr:rowOff>152400</xdr:rowOff>
    </xdr:from>
    <xdr:to>
      <xdr:col>17</xdr:col>
      <xdr:colOff>30480</xdr:colOff>
      <xdr:row>38</xdr:row>
      <xdr:rowOff>162560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4780AB9-6683-43BD-9806-35DAC85D8600}"/>
            </a:ext>
          </a:extLst>
        </xdr:cNvPr>
        <xdr:cNvCxnSpPr/>
      </xdr:nvCxnSpPr>
      <xdr:spPr>
        <a:xfrm>
          <a:off x="13563600" y="7874000"/>
          <a:ext cx="975360" cy="10160"/>
        </a:xfrm>
        <a:prstGeom prst="line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14</xdr:col>
      <xdr:colOff>101600</xdr:colOff>
      <xdr:row>35</xdr:row>
      <xdr:rowOff>172720</xdr:rowOff>
    </xdr:from>
    <xdr:to>
      <xdr:col>14</xdr:col>
      <xdr:colOff>508000</xdr:colOff>
      <xdr:row>36</xdr:row>
      <xdr:rowOff>172720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AC75BC3-4735-4762-9FB8-0A3475B3DEAA}"/>
            </a:ext>
          </a:extLst>
        </xdr:cNvPr>
        <xdr:cNvSpPr txBox="1"/>
      </xdr:nvSpPr>
      <xdr:spPr>
        <a:xfrm>
          <a:off x="12049760" y="7284720"/>
          <a:ext cx="406400" cy="20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NS</a:t>
          </a:r>
        </a:p>
      </xdr:txBody>
    </xdr:sp>
    <xdr:clientData/>
  </xdr:twoCellAnchor>
  <xdr:twoCellAnchor>
    <xdr:from>
      <xdr:col>16</xdr:col>
      <xdr:colOff>243840</xdr:colOff>
      <xdr:row>37</xdr:row>
      <xdr:rowOff>71120</xdr:rowOff>
    </xdr:from>
    <xdr:to>
      <xdr:col>16</xdr:col>
      <xdr:colOff>650240</xdr:colOff>
      <xdr:row>38</xdr:row>
      <xdr:rowOff>71120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E3DF8A1-D114-421C-8F74-0A66753C05D3}"/>
            </a:ext>
          </a:extLst>
        </xdr:cNvPr>
        <xdr:cNvSpPr txBox="1"/>
      </xdr:nvSpPr>
      <xdr:spPr>
        <a:xfrm>
          <a:off x="13898880" y="7589520"/>
          <a:ext cx="406400" cy="20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 Narrow" panose="02110004020202020204"/>
              <a:ea typeface="+mn-ea"/>
              <a:cs typeface="+mn-cs"/>
            </a:rPr>
            <a:t>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0"/>
  <sheetViews>
    <sheetView topLeftCell="I38" zoomScale="75" workbookViewId="0">
      <selection activeCell="O65" activeCellId="1" sqref="O55:P56 O65:P66"/>
    </sheetView>
  </sheetViews>
  <sheetFormatPr baseColWidth="10" defaultColWidth="11.1640625" defaultRowHeight="16" x14ac:dyDescent="0.2"/>
  <sheetData>
    <row r="1" spans="1:16" x14ac:dyDescent="0.2">
      <c r="A1" s="46" t="s">
        <v>54</v>
      </c>
      <c r="B1" s="46"/>
      <c r="C1" s="46"/>
      <c r="D1" s="46"/>
      <c r="E1" s="46"/>
      <c r="F1" s="46"/>
      <c r="G1" s="46"/>
      <c r="H1" s="46"/>
    </row>
    <row r="2" spans="1:16" x14ac:dyDescent="0.2">
      <c r="A2" s="27"/>
      <c r="B2" s="28" t="s">
        <v>72</v>
      </c>
      <c r="C2" s="27"/>
      <c r="D2" s="27"/>
      <c r="E2" s="34"/>
      <c r="F2" s="35" t="s">
        <v>22</v>
      </c>
      <c r="G2" s="34"/>
      <c r="H2" s="34"/>
    </row>
    <row r="3" spans="1:16" ht="17" thickBot="1" x14ac:dyDescent="0.25">
      <c r="A3" s="29"/>
      <c r="B3" s="29"/>
      <c r="C3" s="29"/>
      <c r="D3" s="29"/>
      <c r="E3" s="29"/>
      <c r="F3" s="29"/>
      <c r="G3" s="29"/>
      <c r="H3" s="29"/>
    </row>
    <row r="4" spans="1:16" ht="17" thickBot="1" x14ac:dyDescent="0.25">
      <c r="A4" s="30" t="s">
        <v>47</v>
      </c>
      <c r="B4" s="31" t="s">
        <v>48</v>
      </c>
      <c r="C4" s="31" t="s">
        <v>49</v>
      </c>
      <c r="D4" s="32" t="s">
        <v>50</v>
      </c>
      <c r="E4" s="30" t="s">
        <v>47</v>
      </c>
      <c r="F4" s="31" t="s">
        <v>48</v>
      </c>
      <c r="G4" s="36" t="s">
        <v>49</v>
      </c>
      <c r="H4" s="37" t="s">
        <v>50</v>
      </c>
      <c r="O4" s="39" t="s">
        <v>22</v>
      </c>
      <c r="P4" s="39" t="s">
        <v>72</v>
      </c>
    </row>
    <row r="5" spans="1:16" ht="17" thickBot="1" x14ac:dyDescent="0.25">
      <c r="A5" s="42" t="s">
        <v>93</v>
      </c>
      <c r="B5" s="43" t="s">
        <v>86</v>
      </c>
      <c r="C5" s="43">
        <v>28.4954</v>
      </c>
      <c r="D5" s="29">
        <f>STDEV(C5:C6)</f>
        <v>6.201326471006139E-2</v>
      </c>
      <c r="E5" s="42" t="s">
        <v>93</v>
      </c>
      <c r="F5" s="43" t="s">
        <v>76</v>
      </c>
      <c r="G5" s="43">
        <v>24.563300000000002</v>
      </c>
      <c r="H5" s="29">
        <f>STDEV(G5:G6)</f>
        <v>5.2396612485921638E-2</v>
      </c>
      <c r="N5" s="25" t="s">
        <v>108</v>
      </c>
      <c r="O5" s="25">
        <v>20.1539</v>
      </c>
      <c r="P5" s="25">
        <v>24.342300000000002</v>
      </c>
    </row>
    <row r="6" spans="1:16" ht="17" thickBot="1" x14ac:dyDescent="0.25">
      <c r="A6" s="42" t="s">
        <v>93</v>
      </c>
      <c r="B6" s="43" t="s">
        <v>86</v>
      </c>
      <c r="C6" s="43">
        <v>28.583100000000002</v>
      </c>
      <c r="D6" s="41">
        <f>AVERAGE(C5:C6)</f>
        <v>28.539250000000003</v>
      </c>
      <c r="E6" s="42" t="s">
        <v>93</v>
      </c>
      <c r="F6" s="43" t="s">
        <v>76</v>
      </c>
      <c r="G6" s="43">
        <v>24.6374</v>
      </c>
      <c r="H6" s="41">
        <f>AVERAGE(G5:G6)</f>
        <v>24.600349999999999</v>
      </c>
      <c r="N6" s="25" t="s">
        <v>108</v>
      </c>
      <c r="O6" s="25">
        <v>19.584099999999999</v>
      </c>
      <c r="P6" s="25">
        <v>24.464300000000001</v>
      </c>
    </row>
    <row r="7" spans="1:16" ht="17" thickBot="1" x14ac:dyDescent="0.25">
      <c r="A7" s="42" t="s">
        <v>94</v>
      </c>
      <c r="B7" s="43" t="s">
        <v>86</v>
      </c>
      <c r="C7" s="43">
        <v>25.9407</v>
      </c>
      <c r="D7" s="29">
        <f>STDEV(C7:C8)</f>
        <v>6.5478087937874935E-2</v>
      </c>
      <c r="E7" s="42" t="s">
        <v>94</v>
      </c>
      <c r="F7" s="43" t="s">
        <v>76</v>
      </c>
      <c r="G7" s="43">
        <v>22.664899999999999</v>
      </c>
      <c r="H7" s="29">
        <f>STDEV(G7:G8)</f>
        <v>7.8771695424181193E-2</v>
      </c>
      <c r="N7" t="s">
        <v>109</v>
      </c>
      <c r="O7">
        <v>19.362400000000001</v>
      </c>
      <c r="P7">
        <v>29.183199999999999</v>
      </c>
    </row>
    <row r="8" spans="1:16" ht="17" thickBot="1" x14ac:dyDescent="0.25">
      <c r="A8" s="42" t="s">
        <v>94</v>
      </c>
      <c r="B8" s="43" t="s">
        <v>86</v>
      </c>
      <c r="C8" s="43">
        <v>26.033300000000001</v>
      </c>
      <c r="D8" s="41">
        <f>AVERAGE(C7:C8)</f>
        <v>25.987000000000002</v>
      </c>
      <c r="E8" s="42" t="s">
        <v>94</v>
      </c>
      <c r="F8" s="43" t="s">
        <v>76</v>
      </c>
      <c r="G8" s="43">
        <v>22.5535</v>
      </c>
      <c r="H8" s="41">
        <f>AVERAGE(G7:G8)</f>
        <v>22.609200000000001</v>
      </c>
      <c r="N8" t="s">
        <v>109</v>
      </c>
      <c r="O8">
        <v>20.459800000000001</v>
      </c>
      <c r="P8">
        <v>29.178899999999999</v>
      </c>
    </row>
    <row r="9" spans="1:16" ht="17" thickBot="1" x14ac:dyDescent="0.25">
      <c r="A9" s="42" t="s">
        <v>95</v>
      </c>
      <c r="B9" s="43" t="s">
        <v>86</v>
      </c>
      <c r="C9" s="43">
        <v>27.4681</v>
      </c>
      <c r="D9" s="29">
        <f>STDEV(C9:C10)</f>
        <v>0.16305882374161718</v>
      </c>
      <c r="E9" s="42" t="s">
        <v>95</v>
      </c>
      <c r="F9" s="43" t="s">
        <v>76</v>
      </c>
      <c r="G9" s="43">
        <v>23.9053</v>
      </c>
      <c r="H9" s="29">
        <f>STDEV(G9:G10)</f>
        <v>2.5526554800835165E-2</v>
      </c>
      <c r="N9" t="s">
        <v>110</v>
      </c>
      <c r="O9">
        <v>20.831199999999999</v>
      </c>
      <c r="P9">
        <v>29.183199999999999</v>
      </c>
    </row>
    <row r="10" spans="1:16" ht="17" thickBot="1" x14ac:dyDescent="0.25">
      <c r="A10" s="42" t="s">
        <v>95</v>
      </c>
      <c r="B10" s="43" t="s">
        <v>86</v>
      </c>
      <c r="C10" s="43">
        <v>27.698699999999999</v>
      </c>
      <c r="D10" s="41">
        <f>AVERAGE(C9:C10)</f>
        <v>27.583399999999997</v>
      </c>
      <c r="E10" s="42" t="s">
        <v>95</v>
      </c>
      <c r="F10" s="43" t="s">
        <v>76</v>
      </c>
      <c r="G10" s="43">
        <v>23.941400000000002</v>
      </c>
      <c r="H10" s="41">
        <f>AVERAGE(G9:G10)</f>
        <v>23.923349999999999</v>
      </c>
      <c r="N10" t="s">
        <v>110</v>
      </c>
      <c r="O10">
        <v>21.7942</v>
      </c>
      <c r="P10">
        <v>29.178899999999999</v>
      </c>
    </row>
    <row r="11" spans="1:16" ht="17" thickBot="1" x14ac:dyDescent="0.25">
      <c r="A11" s="42" t="s">
        <v>96</v>
      </c>
      <c r="B11" s="43" t="s">
        <v>86</v>
      </c>
      <c r="C11" s="43">
        <v>26.958400000000001</v>
      </c>
      <c r="D11" s="29">
        <f>STDEV(C11:C12)</f>
        <v>0.17826161953712769</v>
      </c>
      <c r="E11" s="42" t="s">
        <v>96</v>
      </c>
      <c r="F11" s="43" t="s">
        <v>76</v>
      </c>
      <c r="G11" s="43">
        <v>26.003299999999999</v>
      </c>
      <c r="H11" s="29">
        <f>STDEV(G11:G12)</f>
        <v>0.30002540725745375</v>
      </c>
      <c r="N11" s="26" t="s">
        <v>111</v>
      </c>
      <c r="O11" s="26">
        <v>21.404399999999999</v>
      </c>
      <c r="P11" s="26">
        <v>29.183199999999999</v>
      </c>
    </row>
    <row r="12" spans="1:16" ht="17" thickBot="1" x14ac:dyDescent="0.25">
      <c r="A12" s="42" t="s">
        <v>96</v>
      </c>
      <c r="B12" s="43" t="s">
        <v>86</v>
      </c>
      <c r="C12" s="43">
        <v>27.2105</v>
      </c>
      <c r="D12" s="41">
        <f>AVERAGE(C11:C12)</f>
        <v>27.08445</v>
      </c>
      <c r="E12" s="42" t="s">
        <v>96</v>
      </c>
      <c r="F12" s="43" t="s">
        <v>76</v>
      </c>
      <c r="G12" s="43">
        <v>26.427600000000002</v>
      </c>
      <c r="H12" s="41">
        <f>AVERAGE(G11:G12)</f>
        <v>26.215450000000001</v>
      </c>
      <c r="N12" s="26" t="s">
        <v>112</v>
      </c>
      <c r="O12" s="26">
        <v>21.468399999999999</v>
      </c>
      <c r="P12" s="26">
        <v>29.178899999999999</v>
      </c>
    </row>
    <row r="13" spans="1:16" ht="17" thickBot="1" x14ac:dyDescent="0.25">
      <c r="A13" s="42" t="s">
        <v>97</v>
      </c>
      <c r="B13" s="43" t="s">
        <v>86</v>
      </c>
      <c r="C13" s="43">
        <v>28.579499999999999</v>
      </c>
      <c r="D13" s="29">
        <f>STDEV(C13:C14)</f>
        <v>0.13201683604752723</v>
      </c>
      <c r="E13" s="42" t="s">
        <v>97</v>
      </c>
      <c r="F13" s="43" t="s">
        <v>76</v>
      </c>
      <c r="G13" s="43">
        <v>29.999500000000001</v>
      </c>
      <c r="H13" s="29">
        <f>STDEV(G13:G14)</f>
        <v>6.1518289963211868E-3</v>
      </c>
      <c r="N13" s="9" t="s">
        <v>113</v>
      </c>
      <c r="O13" s="9">
        <v>20.091000000000001</v>
      </c>
      <c r="P13" s="9">
        <v>24.342300000000002</v>
      </c>
    </row>
    <row r="14" spans="1:16" ht="17" thickBot="1" x14ac:dyDescent="0.25">
      <c r="A14" s="42" t="s">
        <v>97</v>
      </c>
      <c r="B14" s="43" t="s">
        <v>86</v>
      </c>
      <c r="C14" s="43">
        <v>28.392800000000001</v>
      </c>
      <c r="D14" s="41">
        <f>AVERAGE(C13:C14)</f>
        <v>28.486150000000002</v>
      </c>
      <c r="E14" s="42" t="s">
        <v>97</v>
      </c>
      <c r="F14" s="43" t="s">
        <v>76</v>
      </c>
      <c r="G14" s="43">
        <v>30.008199999999999</v>
      </c>
      <c r="H14" s="41">
        <f>AVERAGE(G13:G14)</f>
        <v>30.00385</v>
      </c>
      <c r="N14" s="9" t="s">
        <v>113</v>
      </c>
      <c r="O14" s="9">
        <v>19.890799999999999</v>
      </c>
      <c r="P14" s="9">
        <v>24.464300000000001</v>
      </c>
    </row>
    <row r="15" spans="1:16" x14ac:dyDescent="0.2">
      <c r="N15" s="25" t="s">
        <v>114</v>
      </c>
      <c r="O15" s="25">
        <v>24.563300000000002</v>
      </c>
      <c r="P15" s="25">
        <v>28.4954</v>
      </c>
    </row>
    <row r="16" spans="1:16" x14ac:dyDescent="0.2">
      <c r="N16" s="25" t="s">
        <v>114</v>
      </c>
      <c r="O16" s="25">
        <v>24.6374</v>
      </c>
      <c r="P16" s="25">
        <v>28.583100000000002</v>
      </c>
    </row>
    <row r="17" spans="1:16" x14ac:dyDescent="0.2">
      <c r="N17" t="s">
        <v>115</v>
      </c>
      <c r="O17">
        <v>22.664899999999999</v>
      </c>
      <c r="P17">
        <v>25.9407</v>
      </c>
    </row>
    <row r="18" spans="1:16" x14ac:dyDescent="0.2">
      <c r="N18" t="s">
        <v>115</v>
      </c>
      <c r="O18">
        <v>22.5535</v>
      </c>
      <c r="P18">
        <v>26.033300000000001</v>
      </c>
    </row>
    <row r="19" spans="1:16" x14ac:dyDescent="0.2">
      <c r="N19" t="s">
        <v>116</v>
      </c>
      <c r="O19">
        <v>23.9053</v>
      </c>
      <c r="P19">
        <v>27.4681</v>
      </c>
    </row>
    <row r="20" spans="1:16" x14ac:dyDescent="0.2">
      <c r="N20" t="s">
        <v>116</v>
      </c>
      <c r="O20">
        <v>23.941400000000002</v>
      </c>
      <c r="P20">
        <v>27.698699999999999</v>
      </c>
    </row>
    <row r="21" spans="1:16" ht="17" thickBot="1" x14ac:dyDescent="0.25">
      <c r="A21" s="47" t="s">
        <v>55</v>
      </c>
      <c r="B21" s="47"/>
      <c r="C21" s="47"/>
      <c r="D21" s="47"/>
      <c r="E21" s="47"/>
      <c r="F21" s="47"/>
      <c r="G21" s="47"/>
      <c r="H21" s="47"/>
      <c r="N21" s="26" t="s">
        <v>117</v>
      </c>
      <c r="O21" s="26">
        <v>26.003299999999999</v>
      </c>
      <c r="P21" s="26">
        <v>26.958400000000001</v>
      </c>
    </row>
    <row r="22" spans="1:16" ht="17" thickBot="1" x14ac:dyDescent="0.25">
      <c r="A22" s="30" t="s">
        <v>47</v>
      </c>
      <c r="B22" s="31" t="s">
        <v>48</v>
      </c>
      <c r="C22" s="31" t="s">
        <v>49</v>
      </c>
      <c r="D22" s="32" t="s">
        <v>50</v>
      </c>
      <c r="E22" s="30" t="s">
        <v>47</v>
      </c>
      <c r="F22" s="31" t="s">
        <v>48</v>
      </c>
      <c r="G22" s="36" t="s">
        <v>49</v>
      </c>
      <c r="H22" s="37" t="s">
        <v>50</v>
      </c>
      <c r="N22" s="26" t="s">
        <v>117</v>
      </c>
      <c r="O22" s="26">
        <v>26.427600000000002</v>
      </c>
      <c r="P22" s="26">
        <v>27.2105</v>
      </c>
    </row>
    <row r="23" spans="1:16" ht="17" thickBot="1" x14ac:dyDescent="0.25">
      <c r="A23" s="42" t="s">
        <v>87</v>
      </c>
      <c r="B23" s="43" t="s">
        <v>86</v>
      </c>
      <c r="C23" s="43">
        <v>24.342300000000002</v>
      </c>
      <c r="D23" s="29">
        <f>STDEV(C23:C24)</f>
        <v>8.6267027304758714E-2</v>
      </c>
      <c r="E23" s="42" t="s">
        <v>87</v>
      </c>
      <c r="F23" s="43" t="s">
        <v>76</v>
      </c>
      <c r="G23" s="43">
        <v>20.1539</v>
      </c>
      <c r="H23" s="29">
        <f>STDEV(G23:G24)</f>
        <v>0.40290944392009531</v>
      </c>
      <c r="N23" s="9" t="s">
        <v>118</v>
      </c>
      <c r="O23" s="9">
        <v>29.999500000000001</v>
      </c>
      <c r="P23" s="9">
        <v>28.579499999999999</v>
      </c>
    </row>
    <row r="24" spans="1:16" ht="17" thickBot="1" x14ac:dyDescent="0.25">
      <c r="A24" s="42" t="s">
        <v>87</v>
      </c>
      <c r="B24" s="43" t="s">
        <v>86</v>
      </c>
      <c r="C24" s="43">
        <v>24.464300000000001</v>
      </c>
      <c r="D24" s="41">
        <f>AVERAGE(C23:C24)</f>
        <v>24.403300000000002</v>
      </c>
      <c r="E24" s="42" t="s">
        <v>87</v>
      </c>
      <c r="F24" s="43" t="s">
        <v>76</v>
      </c>
      <c r="G24" s="43">
        <v>19.584099999999999</v>
      </c>
      <c r="H24" s="41">
        <f>AVERAGE(G23:G24)</f>
        <v>19.869</v>
      </c>
      <c r="N24" s="9" t="s">
        <v>118</v>
      </c>
      <c r="O24" s="9">
        <v>30.008199999999999</v>
      </c>
      <c r="P24" s="9">
        <v>28.392800000000001</v>
      </c>
    </row>
    <row r="25" spans="1:16" ht="17" thickBot="1" x14ac:dyDescent="0.25">
      <c r="A25" s="42" t="s">
        <v>88</v>
      </c>
      <c r="B25" s="43" t="s">
        <v>86</v>
      </c>
      <c r="C25" s="43">
        <v>29.183199999999999</v>
      </c>
      <c r="D25" s="29">
        <f>STDEV(C25:C26)</f>
        <v>3.0405591591026048E-3</v>
      </c>
      <c r="E25" s="42" t="s">
        <v>88</v>
      </c>
      <c r="F25" s="43" t="s">
        <v>76</v>
      </c>
      <c r="G25" s="43">
        <v>19.362400000000001</v>
      </c>
      <c r="H25" s="29">
        <f>STDEV(G25:G26)</f>
        <v>0.7759789816741175</v>
      </c>
      <c r="N25" s="39"/>
      <c r="O25" s="39" t="s">
        <v>22</v>
      </c>
      <c r="P25" s="39" t="s">
        <v>72</v>
      </c>
    </row>
    <row r="26" spans="1:16" ht="17" thickBot="1" x14ac:dyDescent="0.25">
      <c r="A26" s="42" t="s">
        <v>88</v>
      </c>
      <c r="B26" s="43" t="s">
        <v>86</v>
      </c>
      <c r="C26" s="43">
        <v>29.178899999999999</v>
      </c>
      <c r="D26" s="41">
        <f>AVERAGE(C25:C26)</f>
        <v>29.181049999999999</v>
      </c>
      <c r="E26" s="42" t="s">
        <v>88</v>
      </c>
      <c r="F26" s="43" t="s">
        <v>76</v>
      </c>
      <c r="G26" s="43">
        <v>20.459800000000001</v>
      </c>
      <c r="H26" s="41">
        <f>AVERAGE(G25:G26)</f>
        <v>19.911100000000001</v>
      </c>
      <c r="N26" s="25" t="s">
        <v>119</v>
      </c>
      <c r="O26" s="25">
        <v>25.192399999999999</v>
      </c>
      <c r="P26" s="25">
        <v>36.691400000000002</v>
      </c>
    </row>
    <row r="27" spans="1:16" ht="17" thickBot="1" x14ac:dyDescent="0.25">
      <c r="A27" s="42" t="s">
        <v>90</v>
      </c>
      <c r="B27" s="43" t="s">
        <v>86</v>
      </c>
      <c r="C27" s="43">
        <v>29.183199999999999</v>
      </c>
      <c r="D27" s="29">
        <f>STDEV(C27:C28)</f>
        <v>3.0405591591026048E-3</v>
      </c>
      <c r="E27" s="42" t="s">
        <v>90</v>
      </c>
      <c r="F27" s="43" t="s">
        <v>76</v>
      </c>
      <c r="G27" s="43">
        <v>20.831199999999999</v>
      </c>
      <c r="H27" s="29">
        <f>STDEV(G27:G28)</f>
        <v>0.68094383028264593</v>
      </c>
      <c r="N27" s="25" t="s">
        <v>119</v>
      </c>
      <c r="O27" s="25">
        <v>22.358499999999999</v>
      </c>
      <c r="P27" s="25">
        <v>36.819099999999999</v>
      </c>
    </row>
    <row r="28" spans="1:16" ht="17" thickBot="1" x14ac:dyDescent="0.25">
      <c r="A28" s="42" t="s">
        <v>90</v>
      </c>
      <c r="B28" s="43" t="s">
        <v>86</v>
      </c>
      <c r="C28" s="43">
        <v>29.178899999999999</v>
      </c>
      <c r="D28" s="41">
        <f>AVERAGE(C27:C28)</f>
        <v>29.181049999999999</v>
      </c>
      <c r="E28" s="42" t="s">
        <v>90</v>
      </c>
      <c r="F28" s="43" t="s">
        <v>76</v>
      </c>
      <c r="G28" s="43">
        <v>21.7942</v>
      </c>
      <c r="H28" s="41">
        <f>AVERAGE(G27:G28)</f>
        <v>21.3127</v>
      </c>
      <c r="N28" t="s">
        <v>120</v>
      </c>
      <c r="O28">
        <v>19.178899999999999</v>
      </c>
      <c r="P28">
        <v>36.691400000000002</v>
      </c>
    </row>
    <row r="29" spans="1:16" ht="17" thickBot="1" x14ac:dyDescent="0.25">
      <c r="A29" s="42" t="s">
        <v>91</v>
      </c>
      <c r="B29" s="43" t="s">
        <v>86</v>
      </c>
      <c r="C29" s="43">
        <v>29.183199999999999</v>
      </c>
      <c r="D29" s="29">
        <f>STDEV(C29:C30)</f>
        <v>3.0405591591026048E-3</v>
      </c>
      <c r="E29" s="42" t="s">
        <v>91</v>
      </c>
      <c r="F29" s="43" t="s">
        <v>76</v>
      </c>
      <c r="G29" s="43">
        <v>21.404399999999999</v>
      </c>
      <c r="H29" s="29">
        <f>STDEV(G29:G30)</f>
        <v>4.5254833995939082E-2</v>
      </c>
      <c r="N29" t="s">
        <v>120</v>
      </c>
      <c r="O29">
        <v>18.4983</v>
      </c>
      <c r="P29">
        <v>36.819099999999999</v>
      </c>
    </row>
    <row r="30" spans="1:16" ht="17" thickBot="1" x14ac:dyDescent="0.25">
      <c r="A30" s="42" t="s">
        <v>91</v>
      </c>
      <c r="B30" s="43" t="s">
        <v>86</v>
      </c>
      <c r="C30" s="43">
        <v>29.178899999999999</v>
      </c>
      <c r="D30" s="41">
        <f>AVERAGE(C29:C30)</f>
        <v>29.181049999999999</v>
      </c>
      <c r="E30" s="42" t="s">
        <v>91</v>
      </c>
      <c r="F30" s="43" t="s">
        <v>76</v>
      </c>
      <c r="G30" s="43">
        <v>21.468399999999999</v>
      </c>
      <c r="H30" s="41">
        <f>AVERAGE(G29:G30)</f>
        <v>21.436399999999999</v>
      </c>
      <c r="N30" t="s">
        <v>121</v>
      </c>
      <c r="O30">
        <v>19.039200000000001</v>
      </c>
      <c r="P30">
        <v>37.9148</v>
      </c>
    </row>
    <row r="31" spans="1:16" ht="17" thickBot="1" x14ac:dyDescent="0.25">
      <c r="A31" s="42" t="s">
        <v>92</v>
      </c>
      <c r="B31" s="43" t="s">
        <v>86</v>
      </c>
      <c r="C31" s="43">
        <v>24.342300000000002</v>
      </c>
      <c r="D31" s="29">
        <f>STDEV(C31:C32)</f>
        <v>8.6267027304758714E-2</v>
      </c>
      <c r="E31" s="42" t="s">
        <v>92</v>
      </c>
      <c r="F31" s="43" t="s">
        <v>76</v>
      </c>
      <c r="G31" s="43">
        <v>20.091000000000001</v>
      </c>
      <c r="H31" s="29">
        <f>STDEV(G31:G32)</f>
        <v>0.14156277759354849</v>
      </c>
      <c r="N31" t="s">
        <v>110</v>
      </c>
      <c r="O31">
        <v>18.6492</v>
      </c>
      <c r="P31">
        <v>36.118899999999996</v>
      </c>
    </row>
    <row r="32" spans="1:16" ht="17" thickBot="1" x14ac:dyDescent="0.25">
      <c r="A32" s="42" t="s">
        <v>92</v>
      </c>
      <c r="B32" s="43" t="s">
        <v>86</v>
      </c>
      <c r="C32" s="43">
        <v>24.464300000000001</v>
      </c>
      <c r="D32" s="41">
        <f>AVERAGE(C31:C32)</f>
        <v>24.403300000000002</v>
      </c>
      <c r="E32" s="42" t="s">
        <v>92</v>
      </c>
      <c r="F32" s="43" t="s">
        <v>76</v>
      </c>
      <c r="G32" s="43">
        <v>19.890799999999999</v>
      </c>
      <c r="H32" s="41">
        <f>AVERAGE(G31:G32)</f>
        <v>19.9909</v>
      </c>
      <c r="N32" s="26" t="s">
        <v>122</v>
      </c>
      <c r="O32" s="26">
        <v>20.882400000000001</v>
      </c>
      <c r="P32" s="26">
        <v>35.773899999999998</v>
      </c>
    </row>
    <row r="33" spans="1:16" x14ac:dyDescent="0.2">
      <c r="N33" s="26" t="s">
        <v>123</v>
      </c>
      <c r="O33" s="26">
        <v>19.619800000000001</v>
      </c>
      <c r="P33" s="26">
        <v>36.951300000000003</v>
      </c>
    </row>
    <row r="34" spans="1:16" x14ac:dyDescent="0.2">
      <c r="N34" s="9" t="s">
        <v>124</v>
      </c>
      <c r="O34" s="9">
        <v>20.337399999999999</v>
      </c>
      <c r="P34" s="9">
        <v>37.263399999999997</v>
      </c>
    </row>
    <row r="35" spans="1:16" x14ac:dyDescent="0.2">
      <c r="N35" s="9" t="s">
        <v>124</v>
      </c>
      <c r="O35" s="9">
        <v>24.386700000000001</v>
      </c>
      <c r="P35" s="9">
        <v>36.5017</v>
      </c>
    </row>
    <row r="36" spans="1:16" x14ac:dyDescent="0.2">
      <c r="N36" s="25" t="s">
        <v>114</v>
      </c>
      <c r="O36" s="25">
        <v>22.014299999999999</v>
      </c>
      <c r="P36" s="25">
        <v>29.668900000000001</v>
      </c>
    </row>
    <row r="37" spans="1:16" x14ac:dyDescent="0.2">
      <c r="N37" s="25" t="s">
        <v>114</v>
      </c>
      <c r="O37" s="25">
        <v>22.0306</v>
      </c>
      <c r="P37" s="25">
        <v>29.068899999999999</v>
      </c>
    </row>
    <row r="38" spans="1:16" x14ac:dyDescent="0.2">
      <c r="N38" t="s">
        <v>115</v>
      </c>
      <c r="O38">
        <v>23.632300000000001</v>
      </c>
      <c r="P38">
        <v>29.1753</v>
      </c>
    </row>
    <row r="39" spans="1:16" x14ac:dyDescent="0.2">
      <c r="A39" s="46" t="s">
        <v>56</v>
      </c>
      <c r="B39" s="46"/>
      <c r="C39" s="46"/>
      <c r="D39" s="46"/>
      <c r="E39" s="46"/>
      <c r="F39" s="46"/>
      <c r="G39" s="46"/>
      <c r="H39" s="46"/>
      <c r="N39" t="s">
        <v>115</v>
      </c>
      <c r="O39">
        <v>23.876300000000001</v>
      </c>
      <c r="P39">
        <v>30.130500000000001</v>
      </c>
    </row>
    <row r="40" spans="1:16" x14ac:dyDescent="0.2">
      <c r="A40" s="27"/>
      <c r="B40" s="28" t="s">
        <v>72</v>
      </c>
      <c r="C40" s="27"/>
      <c r="D40" s="27"/>
      <c r="E40" s="34"/>
      <c r="F40" s="35" t="s">
        <v>22</v>
      </c>
      <c r="G40" s="34"/>
      <c r="H40" s="34"/>
      <c r="N40" t="s">
        <v>116</v>
      </c>
      <c r="O40">
        <v>21.824200000000001</v>
      </c>
      <c r="P40">
        <v>26.426500000000001</v>
      </c>
    </row>
    <row r="41" spans="1:16" ht="17" thickBot="1" x14ac:dyDescent="0.25">
      <c r="A41" s="29"/>
      <c r="B41" s="29"/>
      <c r="C41" s="29"/>
      <c r="D41" s="33"/>
      <c r="E41" s="29"/>
      <c r="F41" s="29"/>
      <c r="G41" s="29"/>
      <c r="H41" s="33"/>
      <c r="N41" t="s">
        <v>116</v>
      </c>
      <c r="O41">
        <v>21.7104</v>
      </c>
      <c r="P41">
        <v>27.8704</v>
      </c>
    </row>
    <row r="42" spans="1:16" ht="17" thickBot="1" x14ac:dyDescent="0.25">
      <c r="A42" s="30" t="s">
        <v>47</v>
      </c>
      <c r="B42" s="31" t="s">
        <v>48</v>
      </c>
      <c r="C42" s="31" t="s">
        <v>49</v>
      </c>
      <c r="D42" s="32" t="s">
        <v>50</v>
      </c>
      <c r="E42" s="30" t="s">
        <v>47</v>
      </c>
      <c r="F42" s="31" t="s">
        <v>48</v>
      </c>
      <c r="G42" s="36" t="s">
        <v>49</v>
      </c>
      <c r="H42" s="37" t="s">
        <v>50</v>
      </c>
      <c r="N42" s="26" t="s">
        <v>117</v>
      </c>
      <c r="O42" s="26">
        <v>22.968399999999999</v>
      </c>
      <c r="P42" s="26">
        <v>28.100999999999999</v>
      </c>
    </row>
    <row r="43" spans="1:16" ht="17" thickBot="1" x14ac:dyDescent="0.25">
      <c r="A43" s="42" t="s">
        <v>98</v>
      </c>
      <c r="B43" s="43" t="s">
        <v>107</v>
      </c>
      <c r="C43" s="43">
        <v>29.668900000000001</v>
      </c>
      <c r="D43" s="29">
        <f>STDEV(C43:C44)</f>
        <v>0.42426406871192951</v>
      </c>
      <c r="E43" s="42" t="s">
        <v>98</v>
      </c>
      <c r="F43" s="43" t="s">
        <v>76</v>
      </c>
      <c r="G43" s="43">
        <v>22.014299999999999</v>
      </c>
      <c r="H43" s="29">
        <f>STDEV(G43:G44)</f>
        <v>1.1525840533341497E-2</v>
      </c>
      <c r="N43" s="26" t="s">
        <v>117</v>
      </c>
      <c r="O43" s="26">
        <v>22.725300000000001</v>
      </c>
      <c r="P43" s="26">
        <v>27.281300000000002</v>
      </c>
    </row>
    <row r="44" spans="1:16" ht="17" thickBot="1" x14ac:dyDescent="0.25">
      <c r="A44" s="42" t="s">
        <v>98</v>
      </c>
      <c r="B44" s="43" t="s">
        <v>107</v>
      </c>
      <c r="C44" s="43">
        <v>29.068899999999999</v>
      </c>
      <c r="D44" s="41">
        <f>AVERAGE(C43:C44)</f>
        <v>29.3689</v>
      </c>
      <c r="E44" s="42" t="s">
        <v>98</v>
      </c>
      <c r="F44" s="43" t="s">
        <v>76</v>
      </c>
      <c r="G44" s="43">
        <v>22.0306</v>
      </c>
      <c r="H44" s="38">
        <f>AVERAGE(G43:G44)</f>
        <v>22.022449999999999</v>
      </c>
      <c r="N44" s="9" t="s">
        <v>118</v>
      </c>
      <c r="O44" s="9"/>
      <c r="P44" s="9"/>
    </row>
    <row r="45" spans="1:16" ht="17" thickBot="1" x14ac:dyDescent="0.25">
      <c r="A45" s="42" t="s">
        <v>99</v>
      </c>
      <c r="B45" s="43" t="s">
        <v>107</v>
      </c>
      <c r="C45" s="43">
        <v>29.1753</v>
      </c>
      <c r="D45" s="29">
        <f>STDEV(C45:C46)</f>
        <v>0.6754283973893912</v>
      </c>
      <c r="E45" s="42" t="s">
        <v>99</v>
      </c>
      <c r="F45" s="43" t="s">
        <v>76</v>
      </c>
      <c r="G45" s="43">
        <v>23.632300000000001</v>
      </c>
      <c r="H45" s="29">
        <f>STDEV(G45:G46)</f>
        <v>0.17253405460951743</v>
      </c>
      <c r="N45" s="9" t="s">
        <v>118</v>
      </c>
      <c r="O45" s="9"/>
      <c r="P45" s="9"/>
    </row>
    <row r="46" spans="1:16" ht="17" thickBot="1" x14ac:dyDescent="0.25">
      <c r="A46" s="42" t="s">
        <v>99</v>
      </c>
      <c r="B46" s="43" t="s">
        <v>107</v>
      </c>
      <c r="C46" s="43">
        <v>30.130500000000001</v>
      </c>
      <c r="D46" s="41">
        <f>AVERAGE(C45:C46)</f>
        <v>29.652900000000002</v>
      </c>
      <c r="E46" s="42" t="s">
        <v>99</v>
      </c>
      <c r="F46" s="43" t="s">
        <v>76</v>
      </c>
      <c r="G46" s="43">
        <v>23.876300000000001</v>
      </c>
      <c r="H46" s="38">
        <f>AVERAGE(G45:G46)</f>
        <v>23.754300000000001</v>
      </c>
      <c r="O46" s="39" t="s">
        <v>22</v>
      </c>
      <c r="P46" s="39" t="s">
        <v>72</v>
      </c>
    </row>
    <row r="47" spans="1:16" ht="17" thickBot="1" x14ac:dyDescent="0.25">
      <c r="A47" s="42" t="s">
        <v>100</v>
      </c>
      <c r="B47" s="43" t="s">
        <v>107</v>
      </c>
      <c r="C47" s="43">
        <v>26.426500000000001</v>
      </c>
      <c r="D47" s="29">
        <f>STDEV(C47:C48)</f>
        <v>1.0209914813552554</v>
      </c>
      <c r="E47" s="42" t="s">
        <v>100</v>
      </c>
      <c r="F47" s="43" t="s">
        <v>76</v>
      </c>
      <c r="G47" s="43">
        <v>21.824200000000001</v>
      </c>
      <c r="H47" s="29">
        <f>STDEV(G47:G48)</f>
        <v>8.0468751699029978E-2</v>
      </c>
      <c r="N47" s="25" t="s">
        <v>125</v>
      </c>
      <c r="O47" s="25">
        <v>21.401800000000001</v>
      </c>
      <c r="P47" s="25">
        <v>25.205300000000001</v>
      </c>
    </row>
    <row r="48" spans="1:16" ht="17" thickBot="1" x14ac:dyDescent="0.25">
      <c r="A48" s="42" t="s">
        <v>100</v>
      </c>
      <c r="B48" s="43" t="s">
        <v>107</v>
      </c>
      <c r="C48" s="43">
        <v>27.8704</v>
      </c>
      <c r="D48" s="41">
        <f>AVERAGE(C47:C48)</f>
        <v>27.14845</v>
      </c>
      <c r="E48" s="42" t="s">
        <v>100</v>
      </c>
      <c r="F48" s="43" t="s">
        <v>76</v>
      </c>
      <c r="G48" s="43">
        <v>21.7104</v>
      </c>
      <c r="H48" s="38">
        <f>AVERAGE(G47:G48)</f>
        <v>21.767299999999999</v>
      </c>
      <c r="N48" s="25" t="s">
        <v>125</v>
      </c>
      <c r="O48" s="25">
        <v>21.469899999999999</v>
      </c>
      <c r="P48" s="25">
        <v>25.465</v>
      </c>
    </row>
    <row r="49" spans="1:16" ht="17" thickBot="1" x14ac:dyDescent="0.25">
      <c r="A49" s="42" t="s">
        <v>101</v>
      </c>
      <c r="B49" s="43" t="s">
        <v>107</v>
      </c>
      <c r="C49" s="44">
        <v>28.100999999999999</v>
      </c>
      <c r="D49" s="29">
        <f>STDEV(C49:C50)</f>
        <v>0.57961542853861114</v>
      </c>
      <c r="E49" s="42" t="s">
        <v>101</v>
      </c>
      <c r="F49" s="43" t="s">
        <v>76</v>
      </c>
      <c r="G49" s="43">
        <v>22.968399999999999</v>
      </c>
      <c r="H49" s="29">
        <f>STDEV(G49:G50)</f>
        <v>0.1718976585064485</v>
      </c>
      <c r="N49" t="s">
        <v>126</v>
      </c>
      <c r="O49">
        <v>22.046800000000001</v>
      </c>
      <c r="P49">
        <v>27.514500000000002</v>
      </c>
    </row>
    <row r="50" spans="1:16" ht="17" thickBot="1" x14ac:dyDescent="0.25">
      <c r="A50" s="42" t="s">
        <v>101</v>
      </c>
      <c r="B50" s="43" t="s">
        <v>107</v>
      </c>
      <c r="C50" s="43">
        <v>27.281300000000002</v>
      </c>
      <c r="D50" s="41">
        <f>AVERAGE(C49:C50)</f>
        <v>27.69115</v>
      </c>
      <c r="E50" s="42" t="s">
        <v>101</v>
      </c>
      <c r="F50" s="43" t="s">
        <v>76</v>
      </c>
      <c r="G50" s="43">
        <v>22.725300000000001</v>
      </c>
      <c r="H50" s="38">
        <f>AVERAGE(G49:G50)</f>
        <v>22.84685</v>
      </c>
      <c r="N50" t="s">
        <v>126</v>
      </c>
      <c r="O50">
        <v>22.0669</v>
      </c>
      <c r="P50">
        <v>27.488800000000001</v>
      </c>
    </row>
    <row r="51" spans="1:16" x14ac:dyDescent="0.2">
      <c r="N51" t="s">
        <v>127</v>
      </c>
      <c r="O51">
        <v>21.2029</v>
      </c>
      <c r="P51">
        <v>25.165500000000002</v>
      </c>
    </row>
    <row r="52" spans="1:16" x14ac:dyDescent="0.2">
      <c r="N52" t="s">
        <v>127</v>
      </c>
      <c r="O52">
        <v>21.360299999999999</v>
      </c>
      <c r="P52">
        <v>25.232900000000001</v>
      </c>
    </row>
    <row r="53" spans="1:16" x14ac:dyDescent="0.2">
      <c r="N53" s="26" t="s">
        <v>128</v>
      </c>
      <c r="O53" s="26">
        <v>21.494900000000001</v>
      </c>
      <c r="P53" s="26">
        <v>24.353400000000001</v>
      </c>
    </row>
    <row r="54" spans="1:16" x14ac:dyDescent="0.2">
      <c r="N54" s="26" t="s">
        <v>129</v>
      </c>
      <c r="O54" s="26">
        <v>21.525300000000001</v>
      </c>
      <c r="P54" s="26">
        <v>24.426400000000001</v>
      </c>
    </row>
    <row r="55" spans="1:16" x14ac:dyDescent="0.2">
      <c r="N55" s="9" t="s">
        <v>130</v>
      </c>
      <c r="O55" s="9">
        <v>21.804300000000001</v>
      </c>
      <c r="P55" s="9">
        <v>24.924199999999999</v>
      </c>
    </row>
    <row r="56" spans="1:16" x14ac:dyDescent="0.2">
      <c r="N56" s="9" t="s">
        <v>130</v>
      </c>
      <c r="O56" s="9">
        <v>21.330300000000001</v>
      </c>
      <c r="P56" s="9">
        <v>24.698699999999999</v>
      </c>
    </row>
    <row r="57" spans="1:16" x14ac:dyDescent="0.2">
      <c r="N57" s="25" t="s">
        <v>114</v>
      </c>
      <c r="O57" s="25">
        <v>20.409800000000001</v>
      </c>
      <c r="P57" s="25">
        <v>25.190200000000001</v>
      </c>
    </row>
    <row r="58" spans="1:16" x14ac:dyDescent="0.2">
      <c r="N58" s="25" t="s">
        <v>114</v>
      </c>
      <c r="O58" s="25">
        <v>20.353899999999999</v>
      </c>
      <c r="P58" s="25">
        <v>25.135899999999999</v>
      </c>
    </row>
    <row r="59" spans="1:16" ht="17" thickBot="1" x14ac:dyDescent="0.25">
      <c r="A59" s="47" t="s">
        <v>57</v>
      </c>
      <c r="B59" s="47"/>
      <c r="C59" s="47"/>
      <c r="D59" s="47"/>
      <c r="E59" s="47"/>
      <c r="F59" s="47"/>
      <c r="G59" s="47"/>
      <c r="H59" s="47"/>
      <c r="N59" t="s">
        <v>115</v>
      </c>
      <c r="O59">
        <v>20.170500000000001</v>
      </c>
      <c r="P59">
        <v>24.369299999999999</v>
      </c>
    </row>
    <row r="60" spans="1:16" ht="17" thickBot="1" x14ac:dyDescent="0.25">
      <c r="A60" s="30" t="s">
        <v>47</v>
      </c>
      <c r="B60" s="31" t="s">
        <v>48</v>
      </c>
      <c r="C60" s="31" t="s">
        <v>49</v>
      </c>
      <c r="D60" s="32" t="s">
        <v>50</v>
      </c>
      <c r="E60" s="30" t="s">
        <v>47</v>
      </c>
      <c r="F60" s="31" t="s">
        <v>48</v>
      </c>
      <c r="G60" s="36" t="s">
        <v>49</v>
      </c>
      <c r="H60" s="37" t="s">
        <v>50</v>
      </c>
      <c r="N60" t="s">
        <v>115</v>
      </c>
      <c r="O60">
        <v>20.167899999999999</v>
      </c>
      <c r="P60">
        <v>24.111999999999998</v>
      </c>
    </row>
    <row r="61" spans="1:16" ht="17" thickBot="1" x14ac:dyDescent="0.25">
      <c r="A61" s="42" t="s">
        <v>102</v>
      </c>
      <c r="B61" s="43" t="s">
        <v>107</v>
      </c>
      <c r="C61" s="43" t="s">
        <v>89</v>
      </c>
      <c r="D61" s="29"/>
      <c r="E61" s="42" t="s">
        <v>102</v>
      </c>
      <c r="F61" s="43" t="s">
        <v>76</v>
      </c>
      <c r="G61" s="43">
        <v>25.192399999999999</v>
      </c>
      <c r="H61" s="29">
        <f>STDEV(G61:G62)</f>
        <v>2.0038699072045572</v>
      </c>
      <c r="N61" t="s">
        <v>116</v>
      </c>
      <c r="O61">
        <v>21.8188</v>
      </c>
      <c r="P61">
        <v>26.476600000000001</v>
      </c>
    </row>
    <row r="62" spans="1:16" ht="17" thickBot="1" x14ac:dyDescent="0.25">
      <c r="A62" s="42" t="s">
        <v>102</v>
      </c>
      <c r="B62" s="43" t="s">
        <v>107</v>
      </c>
      <c r="C62" s="43" t="s">
        <v>89</v>
      </c>
      <c r="D62" s="41"/>
      <c r="E62" s="42" t="s">
        <v>102</v>
      </c>
      <c r="F62" s="43" t="s">
        <v>76</v>
      </c>
      <c r="G62" s="43">
        <v>22.358499999999999</v>
      </c>
      <c r="H62" s="41">
        <f>AVERAGE(G61:G62)</f>
        <v>23.775449999999999</v>
      </c>
      <c r="N62" t="s">
        <v>116</v>
      </c>
      <c r="O62">
        <v>21.312000000000001</v>
      </c>
      <c r="P62">
        <v>26.511600000000001</v>
      </c>
    </row>
    <row r="63" spans="1:16" ht="17" thickBot="1" x14ac:dyDescent="0.25">
      <c r="A63" s="42" t="s">
        <v>103</v>
      </c>
      <c r="B63" s="43" t="s">
        <v>107</v>
      </c>
      <c r="C63" s="43">
        <v>36.691400000000002</v>
      </c>
      <c r="D63" s="29">
        <f>STDEV(C63:C64)</f>
        <v>9.0297535957520186E-2</v>
      </c>
      <c r="E63" s="42" t="s">
        <v>103</v>
      </c>
      <c r="F63" s="43" t="s">
        <v>76</v>
      </c>
      <c r="G63" s="43">
        <v>19.178899999999999</v>
      </c>
      <c r="H63" s="29">
        <f>STDEV(G63:G64)</f>
        <v>0.48125687527556305</v>
      </c>
      <c r="N63" s="26" t="s">
        <v>117</v>
      </c>
      <c r="O63" s="26">
        <v>20.603200000000001</v>
      </c>
      <c r="P63" s="26">
        <v>24.880099999999999</v>
      </c>
    </row>
    <row r="64" spans="1:16" ht="17" thickBot="1" x14ac:dyDescent="0.25">
      <c r="A64" s="42" t="s">
        <v>103</v>
      </c>
      <c r="B64" s="43" t="s">
        <v>107</v>
      </c>
      <c r="C64" s="43">
        <v>36.819099999999999</v>
      </c>
      <c r="D64" s="41">
        <f>AVERAGE(C63:C64)</f>
        <v>36.755250000000004</v>
      </c>
      <c r="E64" s="42" t="s">
        <v>103</v>
      </c>
      <c r="F64" s="43" t="s">
        <v>76</v>
      </c>
      <c r="G64" s="43">
        <v>18.4983</v>
      </c>
      <c r="H64" s="41">
        <f>AVERAGE(G63:G64)</f>
        <v>18.8386</v>
      </c>
      <c r="N64" s="26" t="s">
        <v>117</v>
      </c>
      <c r="O64" s="26">
        <v>20.615400000000001</v>
      </c>
      <c r="P64" s="26">
        <v>25.002199999999998</v>
      </c>
    </row>
    <row r="65" spans="1:16" ht="17" thickBot="1" x14ac:dyDescent="0.25">
      <c r="A65" s="42" t="s">
        <v>104</v>
      </c>
      <c r="B65" s="43" t="s">
        <v>86</v>
      </c>
      <c r="C65" s="43">
        <v>37.9148</v>
      </c>
      <c r="D65" s="29">
        <f>STDEV(C65:C66)</f>
        <v>1.269893068332923</v>
      </c>
      <c r="E65" s="42" t="s">
        <v>104</v>
      </c>
      <c r="F65" s="43" t="s">
        <v>76</v>
      </c>
      <c r="G65" s="43">
        <v>19.039200000000001</v>
      </c>
      <c r="H65" s="29">
        <f>STDEV(G65:G66)</f>
        <v>0.27577164466275395</v>
      </c>
      <c r="N65" s="9" t="s">
        <v>118</v>
      </c>
      <c r="O65" s="9">
        <v>20.9087</v>
      </c>
      <c r="P65" s="9">
        <v>24.4374</v>
      </c>
    </row>
    <row r="66" spans="1:16" ht="17" thickBot="1" x14ac:dyDescent="0.25">
      <c r="A66" s="42" t="s">
        <v>104</v>
      </c>
      <c r="B66" s="43" t="s">
        <v>86</v>
      </c>
      <c r="C66" s="43">
        <v>36.118899999999996</v>
      </c>
      <c r="D66" s="41">
        <f>AVERAGE(C65:C66)</f>
        <v>37.016849999999998</v>
      </c>
      <c r="E66" s="42" t="s">
        <v>104</v>
      </c>
      <c r="F66" s="43" t="s">
        <v>76</v>
      </c>
      <c r="G66" s="43">
        <v>18.6492</v>
      </c>
      <c r="H66" s="41">
        <f>AVERAGE(G65:G66)</f>
        <v>18.844200000000001</v>
      </c>
      <c r="N66" s="9" t="s">
        <v>118</v>
      </c>
      <c r="O66" s="9">
        <v>20.814299999999999</v>
      </c>
      <c r="P66" s="9">
        <v>24.5473</v>
      </c>
    </row>
    <row r="67" spans="1:16" ht="17" thickBot="1" x14ac:dyDescent="0.25">
      <c r="A67" s="42" t="s">
        <v>105</v>
      </c>
      <c r="B67" s="43" t="s">
        <v>86</v>
      </c>
      <c r="C67" s="43">
        <v>35.773899999999998</v>
      </c>
      <c r="D67" s="29">
        <f>STDEV(C67:C68)</f>
        <v>0.83254752416904521</v>
      </c>
      <c r="E67" s="42" t="s">
        <v>105</v>
      </c>
      <c r="F67" s="43" t="s">
        <v>76</v>
      </c>
      <c r="G67" s="43">
        <v>20.882400000000001</v>
      </c>
      <c r="H67" s="29">
        <f>STDEV(G67:G68)</f>
        <v>0.89279302192613419</v>
      </c>
    </row>
    <row r="68" spans="1:16" ht="17" thickBot="1" x14ac:dyDescent="0.25">
      <c r="A68" s="42" t="s">
        <v>105</v>
      </c>
      <c r="B68" s="43" t="s">
        <v>86</v>
      </c>
      <c r="C68" s="43">
        <v>36.951300000000003</v>
      </c>
      <c r="D68" s="41">
        <f>AVERAGE(C67:C68)</f>
        <v>36.3626</v>
      </c>
      <c r="E68" s="42" t="s">
        <v>105</v>
      </c>
      <c r="F68" s="43" t="s">
        <v>76</v>
      </c>
      <c r="G68" s="43">
        <v>19.619800000000001</v>
      </c>
      <c r="H68" s="41">
        <f>AVERAGE(G67:G68)</f>
        <v>20.251100000000001</v>
      </c>
    </row>
    <row r="69" spans="1:16" ht="17" thickBot="1" x14ac:dyDescent="0.25">
      <c r="A69" s="42" t="s">
        <v>106</v>
      </c>
      <c r="B69" s="43" t="s">
        <v>86</v>
      </c>
      <c r="C69" s="43">
        <v>37.263399999999997</v>
      </c>
      <c r="D69" s="29">
        <f>STDEV(C69:C70)</f>
        <v>0.53860323522979148</v>
      </c>
      <c r="E69" s="42" t="s">
        <v>106</v>
      </c>
      <c r="F69" s="43" t="s">
        <v>76</v>
      </c>
      <c r="G69" s="43">
        <v>20.337399999999999</v>
      </c>
      <c r="H69" s="29">
        <f>STDEV(G69:G70)</f>
        <v>2.8632874890586888</v>
      </c>
    </row>
    <row r="70" spans="1:16" ht="17" thickBot="1" x14ac:dyDescent="0.25">
      <c r="A70" s="42" t="s">
        <v>106</v>
      </c>
      <c r="B70" s="43" t="s">
        <v>86</v>
      </c>
      <c r="C70" s="43">
        <v>36.5017</v>
      </c>
      <c r="D70" s="41">
        <f>AVERAGE(C69:C70)</f>
        <v>36.882549999999995</v>
      </c>
      <c r="E70" s="42" t="s">
        <v>106</v>
      </c>
      <c r="F70" s="43" t="s">
        <v>76</v>
      </c>
      <c r="G70" s="43">
        <v>24.386700000000001</v>
      </c>
      <c r="H70" s="41">
        <f>AVERAGE(G69:G70)</f>
        <v>22.36205</v>
      </c>
    </row>
    <row r="77" spans="1:16" x14ac:dyDescent="0.2">
      <c r="A77" s="46" t="s">
        <v>58</v>
      </c>
      <c r="B77" s="46"/>
      <c r="C77" s="46"/>
      <c r="D77" s="46"/>
      <c r="E77" s="46"/>
      <c r="F77" s="46"/>
      <c r="G77" s="46"/>
      <c r="H77" s="46"/>
    </row>
    <row r="78" spans="1:16" x14ac:dyDescent="0.2">
      <c r="A78" s="27"/>
      <c r="B78" s="28" t="s">
        <v>72</v>
      </c>
      <c r="C78" s="27"/>
      <c r="D78" s="27"/>
      <c r="E78" s="34"/>
      <c r="F78" s="35" t="s">
        <v>74</v>
      </c>
      <c r="G78" s="34"/>
      <c r="H78" s="34"/>
    </row>
    <row r="79" spans="1:16" ht="17" thickBot="1" x14ac:dyDescent="0.25">
      <c r="A79" s="29"/>
      <c r="B79" s="29"/>
      <c r="C79" s="29"/>
      <c r="D79" s="33"/>
      <c r="E79" s="29"/>
      <c r="F79" s="29"/>
      <c r="G79" s="29"/>
      <c r="H79" s="33"/>
    </row>
    <row r="80" spans="1:16" ht="17" thickBot="1" x14ac:dyDescent="0.25">
      <c r="A80" s="30" t="s">
        <v>47</v>
      </c>
      <c r="B80" s="31" t="s">
        <v>48</v>
      </c>
      <c r="C80" s="31" t="s">
        <v>49</v>
      </c>
      <c r="D80" s="32" t="s">
        <v>50</v>
      </c>
      <c r="E80" s="30" t="s">
        <v>47</v>
      </c>
      <c r="F80" s="31" t="s">
        <v>48</v>
      </c>
      <c r="G80" s="36" t="s">
        <v>49</v>
      </c>
      <c r="H80" s="37" t="s">
        <v>50</v>
      </c>
    </row>
    <row r="81" spans="1:8" ht="17" thickBot="1" x14ac:dyDescent="0.25">
      <c r="A81" s="42" t="s">
        <v>81</v>
      </c>
      <c r="B81" s="43" t="s">
        <v>86</v>
      </c>
      <c r="C81" s="43">
        <v>25.190200000000001</v>
      </c>
      <c r="D81" s="29">
        <f>STDEV(C81:C82)</f>
        <v>3.8395898218430487E-2</v>
      </c>
      <c r="E81" s="42" t="s">
        <v>81</v>
      </c>
      <c r="F81" s="43" t="s">
        <v>76</v>
      </c>
      <c r="G81" s="43">
        <v>20.409800000000001</v>
      </c>
      <c r="H81" s="29">
        <f>STDEV(G81:G82)</f>
        <v>3.9527269068328832E-2</v>
      </c>
    </row>
    <row r="82" spans="1:8" ht="17" thickBot="1" x14ac:dyDescent="0.25">
      <c r="A82" s="42" t="s">
        <v>81</v>
      </c>
      <c r="B82" s="43" t="s">
        <v>86</v>
      </c>
      <c r="C82" s="43">
        <v>25.135899999999999</v>
      </c>
      <c r="D82" s="41">
        <f>AVERAGE(C81:C82)</f>
        <v>25.163049999999998</v>
      </c>
      <c r="E82" s="42" t="s">
        <v>81</v>
      </c>
      <c r="F82" s="43" t="s">
        <v>76</v>
      </c>
      <c r="G82" s="43">
        <v>20.353899999999999</v>
      </c>
      <c r="H82" s="41">
        <f>AVERAGE(G81:G82)</f>
        <v>20.38185</v>
      </c>
    </row>
    <row r="83" spans="1:8" ht="17" thickBot="1" x14ac:dyDescent="0.25">
      <c r="A83" s="42" t="s">
        <v>82</v>
      </c>
      <c r="B83" s="43" t="s">
        <v>86</v>
      </c>
      <c r="C83" s="43">
        <v>24.369299999999999</v>
      </c>
      <c r="D83" s="29">
        <f>STDEV(C83:C84)</f>
        <v>0.1819385747992992</v>
      </c>
      <c r="E83" s="42" t="s">
        <v>82</v>
      </c>
      <c r="F83" s="43" t="s">
        <v>76</v>
      </c>
      <c r="G83" s="43">
        <v>20.170500000000001</v>
      </c>
      <c r="H83" s="29">
        <f>STDEV(G83:G84)</f>
        <v>1.8384776310857631E-3</v>
      </c>
    </row>
    <row r="84" spans="1:8" ht="17" thickBot="1" x14ac:dyDescent="0.25">
      <c r="A84" s="42" t="s">
        <v>82</v>
      </c>
      <c r="B84" s="43" t="s">
        <v>86</v>
      </c>
      <c r="C84" s="43">
        <v>24.111999999999998</v>
      </c>
      <c r="D84" s="41">
        <f>AVERAGE(C83:C84)</f>
        <v>24.240649999999999</v>
      </c>
      <c r="E84" s="42" t="s">
        <v>82</v>
      </c>
      <c r="F84" s="43" t="s">
        <v>76</v>
      </c>
      <c r="G84" s="43">
        <v>20.167899999999999</v>
      </c>
      <c r="H84" s="41">
        <f>AVERAGE(G83:G84)</f>
        <v>20.1692</v>
      </c>
    </row>
    <row r="85" spans="1:8" ht="17" thickBot="1" x14ac:dyDescent="0.25">
      <c r="A85" s="42" t="s">
        <v>83</v>
      </c>
      <c r="B85" s="43" t="s">
        <v>86</v>
      </c>
      <c r="C85" s="43">
        <v>26.476600000000001</v>
      </c>
      <c r="D85" s="29">
        <f>STDEV(C85:C86)</f>
        <v>2.4748737341529263E-2</v>
      </c>
      <c r="E85" s="42" t="s">
        <v>83</v>
      </c>
      <c r="F85" s="43" t="s">
        <v>76</v>
      </c>
      <c r="G85" s="43">
        <v>21.8188</v>
      </c>
      <c r="H85" s="29">
        <f>STDEV(G85:G86)</f>
        <v>0.35836171670534112</v>
      </c>
    </row>
    <row r="86" spans="1:8" ht="17" thickBot="1" x14ac:dyDescent="0.25">
      <c r="A86" s="42" t="s">
        <v>83</v>
      </c>
      <c r="B86" s="43" t="s">
        <v>86</v>
      </c>
      <c r="C86" s="43">
        <v>26.511600000000001</v>
      </c>
      <c r="D86" s="41">
        <f>AVERAGE(C85:C86)</f>
        <v>26.494100000000003</v>
      </c>
      <c r="E86" s="42" t="s">
        <v>83</v>
      </c>
      <c r="F86" s="43" t="s">
        <v>76</v>
      </c>
      <c r="G86" s="43">
        <v>21.312000000000001</v>
      </c>
      <c r="H86" s="41">
        <f>AVERAGE(G85:G86)</f>
        <v>21.5654</v>
      </c>
    </row>
    <row r="87" spans="1:8" ht="17" thickBot="1" x14ac:dyDescent="0.25">
      <c r="A87" s="42" t="s">
        <v>84</v>
      </c>
      <c r="B87" s="43" t="s">
        <v>86</v>
      </c>
      <c r="C87" s="43">
        <v>24.880099999999999</v>
      </c>
      <c r="D87" s="29">
        <f>STDEV(C87:C88)</f>
        <v>8.6337737982877208E-2</v>
      </c>
      <c r="E87" s="42" t="s">
        <v>84</v>
      </c>
      <c r="F87" s="43" t="s">
        <v>76</v>
      </c>
      <c r="G87" s="43">
        <v>20.603200000000001</v>
      </c>
      <c r="H87" s="29">
        <f>STDEV(G87:G88)</f>
        <v>8.6267027304758725E-3</v>
      </c>
    </row>
    <row r="88" spans="1:8" ht="17" thickBot="1" x14ac:dyDescent="0.25">
      <c r="A88" s="42" t="s">
        <v>84</v>
      </c>
      <c r="B88" s="43" t="s">
        <v>86</v>
      </c>
      <c r="C88" s="43">
        <v>25.002199999999998</v>
      </c>
      <c r="D88" s="41">
        <f>AVERAGE(C87:C88)</f>
        <v>24.94115</v>
      </c>
      <c r="E88" s="42" t="s">
        <v>84</v>
      </c>
      <c r="F88" s="43" t="s">
        <v>76</v>
      </c>
      <c r="G88" s="43">
        <v>20.615400000000001</v>
      </c>
      <c r="H88" s="41">
        <f>AVERAGE(G87:G88)</f>
        <v>20.609300000000001</v>
      </c>
    </row>
    <row r="89" spans="1:8" ht="17" thickBot="1" x14ac:dyDescent="0.25">
      <c r="A89" s="42" t="s">
        <v>85</v>
      </c>
      <c r="B89" s="43" t="s">
        <v>86</v>
      </c>
      <c r="C89" s="43">
        <v>24.4374</v>
      </c>
      <c r="D89" s="29">
        <f>STDEV(C89:C90)</f>
        <v>7.7711035252401334E-2</v>
      </c>
      <c r="E89" s="42" t="s">
        <v>85</v>
      </c>
      <c r="F89" s="43" t="s">
        <v>76</v>
      </c>
      <c r="G89" s="43">
        <v>20.9087</v>
      </c>
      <c r="H89" s="29">
        <f>STDEV(G89:G90)</f>
        <v>6.6750880144010274E-2</v>
      </c>
    </row>
    <row r="90" spans="1:8" ht="17" thickBot="1" x14ac:dyDescent="0.25">
      <c r="A90" s="42" t="s">
        <v>85</v>
      </c>
      <c r="B90" s="43" t="s">
        <v>86</v>
      </c>
      <c r="C90" s="43">
        <v>24.5473</v>
      </c>
      <c r="D90" s="41">
        <f>AVERAGE(C89:C90)</f>
        <v>24.492350000000002</v>
      </c>
      <c r="E90" s="42" t="s">
        <v>85</v>
      </c>
      <c r="F90" s="43" t="s">
        <v>76</v>
      </c>
      <c r="G90" s="43">
        <v>20.814299999999999</v>
      </c>
      <c r="H90" s="41">
        <f>AVERAGE(G89:G90)</f>
        <v>20.861499999999999</v>
      </c>
    </row>
    <row r="97" spans="1:8" x14ac:dyDescent="0.2">
      <c r="A97" s="46" t="s">
        <v>63</v>
      </c>
      <c r="B97" s="46"/>
      <c r="C97" s="46"/>
      <c r="D97" s="46"/>
      <c r="E97" s="46"/>
      <c r="F97" s="46"/>
      <c r="G97" s="46"/>
      <c r="H97" s="46"/>
    </row>
    <row r="98" spans="1:8" x14ac:dyDescent="0.2">
      <c r="A98" s="27"/>
      <c r="B98" s="28" t="s">
        <v>72</v>
      </c>
      <c r="C98" s="27"/>
      <c r="D98" s="27"/>
      <c r="E98" s="34"/>
      <c r="F98" s="35" t="s">
        <v>74</v>
      </c>
      <c r="G98" s="34"/>
      <c r="H98" s="34"/>
    </row>
    <row r="99" spans="1:8" ht="17" thickBot="1" x14ac:dyDescent="0.25">
      <c r="A99" s="29"/>
      <c r="B99" s="29"/>
      <c r="C99" s="33"/>
      <c r="D99" s="33"/>
      <c r="E99" s="29"/>
      <c r="F99" s="29"/>
      <c r="G99" s="33"/>
      <c r="H99" s="33"/>
    </row>
    <row r="100" spans="1:8" ht="17" thickBot="1" x14ac:dyDescent="0.25">
      <c r="A100" s="30" t="s">
        <v>47</v>
      </c>
      <c r="B100" s="31" t="s">
        <v>48</v>
      </c>
      <c r="C100" s="31" t="s">
        <v>49</v>
      </c>
      <c r="D100" s="32" t="s">
        <v>50</v>
      </c>
      <c r="E100" s="30" t="s">
        <v>47</v>
      </c>
      <c r="F100" s="31" t="s">
        <v>48</v>
      </c>
      <c r="G100" s="36" t="s">
        <v>49</v>
      </c>
      <c r="H100" s="37" t="s">
        <v>50</v>
      </c>
    </row>
    <row r="101" spans="1:8" ht="17" thickBot="1" x14ac:dyDescent="0.25">
      <c r="A101" s="42" t="s">
        <v>75</v>
      </c>
      <c r="B101" s="43" t="s">
        <v>86</v>
      </c>
      <c r="C101" s="43">
        <v>25.205300000000001</v>
      </c>
      <c r="D101" s="29">
        <f>STDEV(C101:C102)</f>
        <v>0.18363563107414549</v>
      </c>
      <c r="E101" s="42" t="s">
        <v>75</v>
      </c>
      <c r="F101" s="43" t="s">
        <v>76</v>
      </c>
      <c r="G101" s="43">
        <v>21.401800000000001</v>
      </c>
      <c r="H101" s="29">
        <f>STDEV(G101:G102)</f>
        <v>4.8153971798802195E-2</v>
      </c>
    </row>
    <row r="102" spans="1:8" ht="17" thickBot="1" x14ac:dyDescent="0.25">
      <c r="A102" s="42" t="s">
        <v>75</v>
      </c>
      <c r="B102" s="43" t="s">
        <v>86</v>
      </c>
      <c r="C102" s="43">
        <v>25.465</v>
      </c>
      <c r="D102" s="41">
        <f>AVERAGE(C101:C102)</f>
        <v>25.335149999999999</v>
      </c>
      <c r="E102" s="42" t="s">
        <v>75</v>
      </c>
      <c r="F102" s="43" t="s">
        <v>76</v>
      </c>
      <c r="G102" s="43">
        <v>21.469899999999999</v>
      </c>
      <c r="H102" s="41">
        <f>AVERAGE(G101:G102)</f>
        <v>21.435850000000002</v>
      </c>
    </row>
    <row r="103" spans="1:8" ht="17" thickBot="1" x14ac:dyDescent="0.25">
      <c r="A103" s="42" t="s">
        <v>77</v>
      </c>
      <c r="B103" s="43" t="s">
        <v>86</v>
      </c>
      <c r="C103" s="43">
        <v>27.514500000000002</v>
      </c>
      <c r="D103" s="29">
        <f>STDEV(C103:C104)</f>
        <v>1.8172644276494624E-2</v>
      </c>
      <c r="E103" s="42" t="s">
        <v>77</v>
      </c>
      <c r="F103" s="43" t="s">
        <v>76</v>
      </c>
      <c r="G103" s="43">
        <v>22.046800000000001</v>
      </c>
      <c r="H103" s="29">
        <f>STDEV(G103:G104)</f>
        <v>1.4212846301849139E-2</v>
      </c>
    </row>
    <row r="104" spans="1:8" ht="17" thickBot="1" x14ac:dyDescent="0.25">
      <c r="A104" s="42" t="s">
        <v>77</v>
      </c>
      <c r="B104" s="43" t="s">
        <v>86</v>
      </c>
      <c r="C104" s="43">
        <v>27.488800000000001</v>
      </c>
      <c r="D104" s="41">
        <f>AVERAGE(C103:C104)</f>
        <v>27.501650000000001</v>
      </c>
      <c r="E104" s="42" t="s">
        <v>77</v>
      </c>
      <c r="F104" s="43" t="s">
        <v>76</v>
      </c>
      <c r="G104" s="43">
        <v>22.0669</v>
      </c>
      <c r="H104" s="41">
        <f>AVERAGE(G103:G104)</f>
        <v>22.056850000000001</v>
      </c>
    </row>
    <row r="105" spans="1:8" ht="17" thickBot="1" x14ac:dyDescent="0.25">
      <c r="A105" s="42" t="s">
        <v>78</v>
      </c>
      <c r="B105" s="43" t="s">
        <v>86</v>
      </c>
      <c r="C105" s="43">
        <v>25.165500000000002</v>
      </c>
      <c r="D105" s="29">
        <f>STDEV(C105:C106)</f>
        <v>4.7658997051972768E-2</v>
      </c>
      <c r="E105" s="42" t="s">
        <v>78</v>
      </c>
      <c r="F105" s="43" t="s">
        <v>76</v>
      </c>
      <c r="G105" s="43">
        <v>21.2029</v>
      </c>
      <c r="H105" s="29">
        <f>STDEV(G105:G106)</f>
        <v>0.11129860735876194</v>
      </c>
    </row>
    <row r="106" spans="1:8" ht="17" thickBot="1" x14ac:dyDescent="0.25">
      <c r="A106" s="42" t="s">
        <v>78</v>
      </c>
      <c r="B106" s="43" t="s">
        <v>86</v>
      </c>
      <c r="C106" s="43">
        <v>25.232900000000001</v>
      </c>
      <c r="D106" s="41">
        <f>AVERAGE(C105:C106)</f>
        <v>25.199200000000001</v>
      </c>
      <c r="E106" s="42" t="s">
        <v>78</v>
      </c>
      <c r="F106" s="43" t="s">
        <v>76</v>
      </c>
      <c r="G106" s="43">
        <v>21.360299999999999</v>
      </c>
      <c r="H106" s="41">
        <f>AVERAGE(G105:G106)</f>
        <v>21.281599999999997</v>
      </c>
    </row>
    <row r="107" spans="1:8" ht="17" thickBot="1" x14ac:dyDescent="0.25">
      <c r="A107" s="42" t="s">
        <v>79</v>
      </c>
      <c r="B107" s="43" t="s">
        <v>86</v>
      </c>
      <c r="C107" s="43">
        <v>24.353400000000001</v>
      </c>
      <c r="D107" s="29">
        <f>STDEV(C107:C108)</f>
        <v>5.1618795026618251E-2</v>
      </c>
      <c r="E107" s="42" t="s">
        <v>79</v>
      </c>
      <c r="F107" s="43" t="s">
        <v>76</v>
      </c>
      <c r="G107" s="43">
        <v>21.494900000000001</v>
      </c>
      <c r="H107" s="29">
        <f>STDEV(G107:G108)</f>
        <v>2.1496046148071189E-2</v>
      </c>
    </row>
    <row r="108" spans="1:8" ht="17" thickBot="1" x14ac:dyDescent="0.25">
      <c r="A108" s="42" t="s">
        <v>79</v>
      </c>
      <c r="B108" s="43" t="s">
        <v>86</v>
      </c>
      <c r="C108" s="43">
        <v>24.426400000000001</v>
      </c>
      <c r="D108" s="41">
        <f>AVERAGE(C107:C108)</f>
        <v>24.389900000000001</v>
      </c>
      <c r="E108" s="42" t="s">
        <v>79</v>
      </c>
      <c r="F108" s="43" t="s">
        <v>76</v>
      </c>
      <c r="G108" s="43">
        <v>21.525300000000001</v>
      </c>
      <c r="H108" s="41">
        <f>AVERAGE(G107:G108)</f>
        <v>21.510100000000001</v>
      </c>
    </row>
    <row r="109" spans="1:8" ht="17" thickBot="1" x14ac:dyDescent="0.25">
      <c r="A109" s="42" t="s">
        <v>80</v>
      </c>
      <c r="B109" s="43" t="s">
        <v>86</v>
      </c>
      <c r="C109" s="43">
        <v>24.924199999999999</v>
      </c>
      <c r="D109" s="29">
        <f>STDEV(C109:C110)</f>
        <v>0.15945257915756664</v>
      </c>
      <c r="E109" s="42" t="s">
        <v>80</v>
      </c>
      <c r="F109" s="43" t="s">
        <v>76</v>
      </c>
      <c r="G109" s="43">
        <v>21.804300000000001</v>
      </c>
      <c r="H109" s="29">
        <f>STDEV(G109:G110)</f>
        <v>0.33516861428242367</v>
      </c>
    </row>
    <row r="110" spans="1:8" ht="17" thickBot="1" x14ac:dyDescent="0.25">
      <c r="A110" s="42" t="s">
        <v>80</v>
      </c>
      <c r="B110" s="43" t="s">
        <v>86</v>
      </c>
      <c r="C110" s="43">
        <v>24.698699999999999</v>
      </c>
      <c r="D110" s="41">
        <f>AVERAGE(C109:C110)</f>
        <v>24.811450000000001</v>
      </c>
      <c r="E110" s="42" t="s">
        <v>80</v>
      </c>
      <c r="F110" s="43" t="s">
        <v>76</v>
      </c>
      <c r="G110" s="43">
        <v>21.330300000000001</v>
      </c>
      <c r="H110" s="41">
        <f>AVERAGE(G109:G110)</f>
        <v>21.567300000000003</v>
      </c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3" priority="138" operator="lessThan">
      <formula>0.3</formula>
    </cfRule>
  </conditionalFormatting>
  <conditionalFormatting sqref="D7">
    <cfRule type="cellIs" dxfId="272" priority="101" operator="lessThan">
      <formula>0.3</formula>
    </cfRule>
  </conditionalFormatting>
  <conditionalFormatting sqref="D9">
    <cfRule type="cellIs" dxfId="271" priority="100" operator="lessThan">
      <formula>0.3</formula>
    </cfRule>
  </conditionalFormatting>
  <conditionalFormatting sqref="D11">
    <cfRule type="cellIs" dxfId="270" priority="99" operator="lessThan">
      <formula>0.3</formula>
    </cfRule>
  </conditionalFormatting>
  <conditionalFormatting sqref="D13">
    <cfRule type="cellIs" dxfId="269" priority="98" operator="lessThan">
      <formula>0.3</formula>
    </cfRule>
  </conditionalFormatting>
  <conditionalFormatting sqref="D23">
    <cfRule type="cellIs" dxfId="268" priority="40" operator="lessThan">
      <formula>0.3</formula>
    </cfRule>
  </conditionalFormatting>
  <conditionalFormatting sqref="D25">
    <cfRule type="cellIs" dxfId="267" priority="39" operator="lessThan">
      <formula>0.3</formula>
    </cfRule>
  </conditionalFormatting>
  <conditionalFormatting sqref="D27">
    <cfRule type="cellIs" dxfId="266" priority="38" operator="lessThan">
      <formula>0.3</formula>
    </cfRule>
  </conditionalFormatting>
  <conditionalFormatting sqref="D29">
    <cfRule type="cellIs" dxfId="265" priority="37" operator="lessThan">
      <formula>0.3</formula>
    </cfRule>
  </conditionalFormatting>
  <conditionalFormatting sqref="D31">
    <cfRule type="cellIs" dxfId="264" priority="36" operator="lessThan">
      <formula>0.3</formula>
    </cfRule>
  </conditionalFormatting>
  <conditionalFormatting sqref="D43">
    <cfRule type="cellIs" dxfId="263" priority="82" operator="lessThan">
      <formula>0.3</formula>
    </cfRule>
  </conditionalFormatting>
  <conditionalFormatting sqref="D45">
    <cfRule type="cellIs" dxfId="262" priority="81" operator="lessThan">
      <formula>0.3</formula>
    </cfRule>
  </conditionalFormatting>
  <conditionalFormatting sqref="D47">
    <cfRule type="cellIs" dxfId="261" priority="80" operator="lessThan">
      <formula>0.3</formula>
    </cfRule>
  </conditionalFormatting>
  <conditionalFormatting sqref="D49">
    <cfRule type="cellIs" dxfId="260" priority="79" operator="lessThan">
      <formula>0.3</formula>
    </cfRule>
  </conditionalFormatting>
  <conditionalFormatting sqref="D61">
    <cfRule type="cellIs" dxfId="259" priority="30" operator="lessThan">
      <formula>0.3</formula>
    </cfRule>
  </conditionalFormatting>
  <conditionalFormatting sqref="D63">
    <cfRule type="cellIs" dxfId="258" priority="29" operator="lessThan">
      <formula>0.3</formula>
    </cfRule>
  </conditionalFormatting>
  <conditionalFormatting sqref="D65">
    <cfRule type="cellIs" dxfId="257" priority="28" operator="lessThan">
      <formula>0.3</formula>
    </cfRule>
  </conditionalFormatting>
  <conditionalFormatting sqref="D67">
    <cfRule type="cellIs" dxfId="256" priority="27" operator="lessThan">
      <formula>0.3</formula>
    </cfRule>
  </conditionalFormatting>
  <conditionalFormatting sqref="D69">
    <cfRule type="cellIs" dxfId="255" priority="26" operator="lessThan">
      <formula>0.3</formula>
    </cfRule>
  </conditionalFormatting>
  <conditionalFormatting sqref="D81">
    <cfRule type="cellIs" dxfId="254" priority="20" operator="lessThan">
      <formula>0.3</formula>
    </cfRule>
  </conditionalFormatting>
  <conditionalFormatting sqref="D83">
    <cfRule type="cellIs" dxfId="253" priority="19" operator="lessThan">
      <formula>0.3</formula>
    </cfRule>
  </conditionalFormatting>
  <conditionalFormatting sqref="D85">
    <cfRule type="cellIs" dxfId="252" priority="18" operator="lessThan">
      <formula>0.3</formula>
    </cfRule>
  </conditionalFormatting>
  <conditionalFormatting sqref="D87">
    <cfRule type="cellIs" dxfId="251" priority="17" operator="lessThan">
      <formula>0.3</formula>
    </cfRule>
  </conditionalFormatting>
  <conditionalFormatting sqref="D89">
    <cfRule type="cellIs" dxfId="250" priority="16" operator="lessThan">
      <formula>0.3</formula>
    </cfRule>
  </conditionalFormatting>
  <conditionalFormatting sqref="D101">
    <cfRule type="cellIs" dxfId="249" priority="10" operator="lessThan">
      <formula>0.3</formula>
    </cfRule>
  </conditionalFormatting>
  <conditionalFormatting sqref="D103">
    <cfRule type="cellIs" dxfId="248" priority="9" operator="lessThan">
      <formula>0.3</formula>
    </cfRule>
  </conditionalFormatting>
  <conditionalFormatting sqref="D105">
    <cfRule type="cellIs" dxfId="247" priority="8" operator="lessThan">
      <formula>0.3</formula>
    </cfRule>
  </conditionalFormatting>
  <conditionalFormatting sqref="D107">
    <cfRule type="cellIs" dxfId="246" priority="7" operator="lessThan">
      <formula>0.3</formula>
    </cfRule>
  </conditionalFormatting>
  <conditionalFormatting sqref="D109">
    <cfRule type="cellIs" dxfId="245" priority="6" operator="lessThan">
      <formula>0.3</formula>
    </cfRule>
  </conditionalFormatting>
  <conditionalFormatting sqref="H5">
    <cfRule type="cellIs" dxfId="244" priority="93" operator="lessThan">
      <formula>0.3</formula>
    </cfRule>
  </conditionalFormatting>
  <conditionalFormatting sqref="H7">
    <cfRule type="cellIs" dxfId="243" priority="94" operator="lessThan">
      <formula>0.3</formula>
    </cfRule>
  </conditionalFormatting>
  <conditionalFormatting sqref="H9">
    <cfRule type="cellIs" dxfId="242" priority="95" operator="lessThan">
      <formula>0.3</formula>
    </cfRule>
  </conditionalFormatting>
  <conditionalFormatting sqref="H11">
    <cfRule type="cellIs" dxfId="241" priority="96" operator="lessThan">
      <formula>0.3</formula>
    </cfRule>
  </conditionalFormatting>
  <conditionalFormatting sqref="H13">
    <cfRule type="cellIs" dxfId="240" priority="97" operator="lessThan">
      <formula>0.3</formula>
    </cfRule>
  </conditionalFormatting>
  <conditionalFormatting sqref="H23">
    <cfRule type="cellIs" dxfId="239" priority="31" operator="lessThan">
      <formula>0.3</formula>
    </cfRule>
  </conditionalFormatting>
  <conditionalFormatting sqref="H25">
    <cfRule type="cellIs" dxfId="238" priority="32" operator="lessThan">
      <formula>0.3</formula>
    </cfRule>
  </conditionalFormatting>
  <conditionalFormatting sqref="H27">
    <cfRule type="cellIs" dxfId="237" priority="33" operator="lessThan">
      <formula>0.3</formula>
    </cfRule>
  </conditionalFormatting>
  <conditionalFormatting sqref="H29">
    <cfRule type="cellIs" dxfId="236" priority="34" operator="lessThan">
      <formula>0.3</formula>
    </cfRule>
  </conditionalFormatting>
  <conditionalFormatting sqref="H31">
    <cfRule type="cellIs" dxfId="235" priority="35" operator="lessThan">
      <formula>0.3</formula>
    </cfRule>
  </conditionalFormatting>
  <conditionalFormatting sqref="H43">
    <cfRule type="cellIs" dxfId="234" priority="108" operator="lessThan">
      <formula>0.3</formula>
    </cfRule>
  </conditionalFormatting>
  <conditionalFormatting sqref="H45">
    <cfRule type="cellIs" dxfId="233" priority="78" operator="lessThan">
      <formula>0.3</formula>
    </cfRule>
  </conditionalFormatting>
  <conditionalFormatting sqref="H47">
    <cfRule type="cellIs" dxfId="232" priority="77" operator="lessThan">
      <formula>0.3</formula>
    </cfRule>
  </conditionalFormatting>
  <conditionalFormatting sqref="H49">
    <cfRule type="cellIs" dxfId="231" priority="76" operator="lessThan">
      <formula>0.3</formula>
    </cfRule>
  </conditionalFormatting>
  <conditionalFormatting sqref="H61">
    <cfRule type="cellIs" dxfId="230" priority="21" operator="lessThan">
      <formula>0.3</formula>
    </cfRule>
  </conditionalFormatting>
  <conditionalFormatting sqref="H63">
    <cfRule type="cellIs" dxfId="229" priority="22" operator="lessThan">
      <formula>0.3</formula>
    </cfRule>
  </conditionalFormatting>
  <conditionalFormatting sqref="H65">
    <cfRule type="cellIs" dxfId="228" priority="23" operator="lessThan">
      <formula>0.3</formula>
    </cfRule>
  </conditionalFormatting>
  <conditionalFormatting sqref="H67">
    <cfRule type="cellIs" dxfId="227" priority="24" operator="lessThan">
      <formula>0.3</formula>
    </cfRule>
  </conditionalFormatting>
  <conditionalFormatting sqref="H69">
    <cfRule type="cellIs" dxfId="226" priority="25" operator="lessThan">
      <formula>0.3</formula>
    </cfRule>
  </conditionalFormatting>
  <conditionalFormatting sqref="H81">
    <cfRule type="cellIs" dxfId="225" priority="11" operator="lessThan">
      <formula>0.3</formula>
    </cfRule>
  </conditionalFormatting>
  <conditionalFormatting sqref="H83">
    <cfRule type="cellIs" dxfId="224" priority="12" operator="lessThan">
      <formula>0.3</formula>
    </cfRule>
  </conditionalFormatting>
  <conditionalFormatting sqref="H85">
    <cfRule type="cellIs" dxfId="223" priority="13" operator="lessThan">
      <formula>0.3</formula>
    </cfRule>
  </conditionalFormatting>
  <conditionalFormatting sqref="H87">
    <cfRule type="cellIs" dxfId="222" priority="14" operator="lessThan">
      <formula>0.3</formula>
    </cfRule>
  </conditionalFormatting>
  <conditionalFormatting sqref="H89">
    <cfRule type="cellIs" dxfId="221" priority="15" operator="lessThan">
      <formula>0.3</formula>
    </cfRule>
  </conditionalFormatting>
  <conditionalFormatting sqref="H101">
    <cfRule type="cellIs" dxfId="220" priority="1" operator="lessThan">
      <formula>0.3</formula>
    </cfRule>
  </conditionalFormatting>
  <conditionalFormatting sqref="H103">
    <cfRule type="cellIs" dxfId="219" priority="2" operator="lessThan">
      <formula>0.3</formula>
    </cfRule>
  </conditionalFormatting>
  <conditionalFormatting sqref="H105">
    <cfRule type="cellIs" dxfId="218" priority="3" operator="lessThan">
      <formula>0.3</formula>
    </cfRule>
  </conditionalFormatting>
  <conditionalFormatting sqref="H107">
    <cfRule type="cellIs" dxfId="217" priority="4" operator="lessThan">
      <formula>0.3</formula>
    </cfRule>
  </conditionalFormatting>
  <conditionalFormatting sqref="H109">
    <cfRule type="cellIs" dxfId="216" priority="5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zoomScale="70" zoomScaleNormal="70" workbookViewId="0">
      <selection sqref="A1:XFD1048576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72</v>
      </c>
      <c r="D2" s="4"/>
      <c r="E2" s="15">
        <f>P19</f>
        <v>24.342300000000002</v>
      </c>
      <c r="F2" s="4">
        <f>AVERAGE(E2)</f>
        <v>24.342300000000002</v>
      </c>
      <c r="G2" s="4">
        <f>SUM(F2,-F9)</f>
        <v>4.1884000000000015</v>
      </c>
      <c r="H2" s="4">
        <f>SUM(G5,-G2)</f>
        <v>-0.25630000000000308</v>
      </c>
      <c r="I2" s="14">
        <f>POWER(2,-H2)</f>
        <v>1.1944115321485249</v>
      </c>
      <c r="K2" s="17" t="s">
        <v>29</v>
      </c>
      <c r="L2" s="16" t="s">
        <v>28</v>
      </c>
      <c r="M2" s="4" t="s">
        <v>72</v>
      </c>
      <c r="N2" s="4"/>
      <c r="O2" s="15">
        <f>P19</f>
        <v>24.342300000000002</v>
      </c>
      <c r="P2" s="4">
        <f>AVERAGE(O2)</f>
        <v>24.342300000000002</v>
      </c>
      <c r="Q2" s="4">
        <f>SUM(P2,-P9)</f>
        <v>4.1884000000000015</v>
      </c>
      <c r="R2" s="4">
        <f>SUM(Q5,-Q2)</f>
        <v>0.69180000000000064</v>
      </c>
      <c r="S2" s="14">
        <f>POWER(2,-R2)</f>
        <v>0.61908096231492449</v>
      </c>
    </row>
    <row r="3" spans="1:19" x14ac:dyDescent="0.2">
      <c r="A3" s="4" t="s">
        <v>5</v>
      </c>
      <c r="B3" s="7"/>
      <c r="C3" s="4" t="s">
        <v>72</v>
      </c>
      <c r="D3" s="7"/>
      <c r="F3" s="4"/>
      <c r="G3" s="4"/>
      <c r="H3" s="4"/>
      <c r="I3" s="5"/>
      <c r="K3" s="4" t="s">
        <v>5</v>
      </c>
      <c r="L3" s="7"/>
      <c r="M3" s="4" t="s">
        <v>72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72</v>
      </c>
      <c r="D5" s="6"/>
      <c r="E5">
        <f>P21</f>
        <v>28.4954</v>
      </c>
      <c r="F5" s="4">
        <f>AVERAGE(E5:E6)</f>
        <v>28.4954</v>
      </c>
      <c r="G5" s="4">
        <f>SUM(F5,-F12)</f>
        <v>3.9320999999999984</v>
      </c>
      <c r="H5" s="4"/>
      <c r="I5" s="5"/>
      <c r="K5" s="4" t="s">
        <v>6</v>
      </c>
      <c r="L5" s="7"/>
      <c r="M5" s="4" t="s">
        <v>72</v>
      </c>
      <c r="N5" s="6"/>
      <c r="O5" s="15">
        <f>P20</f>
        <v>24.464300000000001</v>
      </c>
      <c r="P5" s="4">
        <f>AVERAGE(O5:O6)</f>
        <v>24.464300000000001</v>
      </c>
      <c r="Q5" s="4">
        <f>SUM(P5,-P12)</f>
        <v>4.8802000000000021</v>
      </c>
      <c r="R5" s="4"/>
      <c r="S5" s="5"/>
    </row>
    <row r="6" spans="1:19" x14ac:dyDescent="0.2">
      <c r="A6" s="4" t="s">
        <v>6</v>
      </c>
      <c r="B6" s="7"/>
      <c r="C6" s="4" t="s">
        <v>72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72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20.1539</v>
      </c>
      <c r="F9" s="4">
        <f>AVERAGE(E9)</f>
        <v>20.1539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20.1539</v>
      </c>
      <c r="P9" s="4">
        <f>AVERAGE(O9)</f>
        <v>20.1539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24.563300000000002</v>
      </c>
      <c r="F12" s="4">
        <f>AVERAGE(E12:E13)</f>
        <v>24.563300000000002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19.584099999999999</v>
      </c>
      <c r="P12" s="4">
        <f>AVERAGE(O12:O13)</f>
        <v>19.584099999999999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72</v>
      </c>
      <c r="D18" s="4"/>
      <c r="E18" s="15">
        <f>P19</f>
        <v>24.342300000000002</v>
      </c>
      <c r="F18" s="4">
        <f>AVERAGE(E18:E19)</f>
        <v>24.342300000000002</v>
      </c>
      <c r="G18" s="4">
        <f>SUM(F18,-F25)</f>
        <v>4.1884000000000015</v>
      </c>
      <c r="H18" s="4">
        <f>SUM(G21,-G18)</f>
        <v>-0.24269999999999925</v>
      </c>
      <c r="I18" s="14">
        <f>POWER(2,-H18)</f>
        <v>1.1832049556157469</v>
      </c>
      <c r="O18" s="13" t="s">
        <v>22</v>
      </c>
      <c r="P18" s="13" t="s">
        <v>72</v>
      </c>
    </row>
    <row r="19" spans="1:16" x14ac:dyDescent="0.2">
      <c r="A19" s="4" t="s">
        <v>5</v>
      </c>
      <c r="B19" s="7"/>
      <c r="C19" s="4" t="s">
        <v>72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20.1539</v>
      </c>
      <c r="P19" s="25">
        <v>24.342300000000002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19.584099999999999</v>
      </c>
      <c r="P20" s="25">
        <v>24.464300000000001</v>
      </c>
    </row>
    <row r="21" spans="1:16" x14ac:dyDescent="0.2">
      <c r="A21" s="4" t="s">
        <v>6</v>
      </c>
      <c r="B21" s="7"/>
      <c r="C21" s="4" t="s">
        <v>72</v>
      </c>
      <c r="D21" s="6"/>
      <c r="E21">
        <f>P22</f>
        <v>28.583100000000002</v>
      </c>
      <c r="F21" s="4">
        <f>AVERAGE(E21:E22)</f>
        <v>28.583100000000002</v>
      </c>
      <c r="G21" s="4">
        <f>SUM(F21,-F28)</f>
        <v>3.9457000000000022</v>
      </c>
      <c r="H21" s="4"/>
      <c r="I21" s="5"/>
      <c r="N21" s="25" t="s">
        <v>21</v>
      </c>
      <c r="O21" s="25">
        <v>24.563300000000002</v>
      </c>
      <c r="P21" s="25">
        <v>28.4954</v>
      </c>
    </row>
    <row r="22" spans="1:16" x14ac:dyDescent="0.2">
      <c r="A22" s="4" t="s">
        <v>6</v>
      </c>
      <c r="B22" s="7"/>
      <c r="C22" s="4" t="s">
        <v>72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24.6374</v>
      </c>
      <c r="P22" s="25">
        <v>28.583100000000002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20.1539</v>
      </c>
      <c r="F25" s="4">
        <f>AVERAGE(E25:E26)</f>
        <v>20.1539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24.6374</v>
      </c>
      <c r="F28" s="4">
        <f>AVERAGE(E28:E29)</f>
        <v>24.6374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72</v>
      </c>
      <c r="D35" s="4"/>
      <c r="E35" s="15">
        <f>P53</f>
        <v>29.183199999999999</v>
      </c>
      <c r="F35" s="4">
        <f>AVERAGE(E35)</f>
        <v>29.183199999999999</v>
      </c>
      <c r="G35" s="4">
        <f>SUM(F35,-F42)</f>
        <v>9.8207999999999984</v>
      </c>
      <c r="H35" s="4">
        <f>SUM(G38,-G35)</f>
        <v>-6.5449999999999982</v>
      </c>
      <c r="I35" s="14">
        <f>POWER(2,-H35)</f>
        <v>93.377302031371102</v>
      </c>
      <c r="K35" s="17" t="s">
        <v>32</v>
      </c>
      <c r="L35" s="16" t="s">
        <v>28</v>
      </c>
      <c r="M35" s="4" t="s">
        <v>72</v>
      </c>
      <c r="N35" s="4"/>
      <c r="O35" s="15">
        <f>P53</f>
        <v>29.183199999999999</v>
      </c>
      <c r="P35" s="4">
        <f>AVERAGE(O35)</f>
        <v>29.183199999999999</v>
      </c>
      <c r="Q35" s="4">
        <f>SUM(P35,-P42)</f>
        <v>9.8207999999999984</v>
      </c>
      <c r="R35" s="4">
        <f>SUM(Q38,-Q35)</f>
        <v>-1.101700000000001</v>
      </c>
      <c r="S35" s="14">
        <f>POWER(2,-R35)</f>
        <v>2.1460742627873817</v>
      </c>
    </row>
    <row r="36" spans="1:19" x14ac:dyDescent="0.2">
      <c r="A36" s="4" t="s">
        <v>5</v>
      </c>
      <c r="B36" s="7"/>
      <c r="C36" s="4" t="s">
        <v>72</v>
      </c>
      <c r="D36" s="7"/>
      <c r="F36" s="4"/>
      <c r="G36" s="4"/>
      <c r="H36" s="4"/>
      <c r="I36" s="5"/>
      <c r="K36" s="4" t="s">
        <v>5</v>
      </c>
      <c r="L36" s="7"/>
      <c r="M36" s="4" t="s">
        <v>72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72</v>
      </c>
      <c r="D38" s="6"/>
      <c r="E38">
        <f>P55</f>
        <v>25.9407</v>
      </c>
      <c r="F38" s="4">
        <f>AVERAGE(E38:E39)</f>
        <v>25.9407</v>
      </c>
      <c r="G38" s="4">
        <f>SUM(F38,-F45)</f>
        <v>3.2758000000000003</v>
      </c>
      <c r="H38" s="4"/>
      <c r="I38" s="5"/>
      <c r="K38" s="4" t="s">
        <v>6</v>
      </c>
      <c r="L38" s="7"/>
      <c r="M38" s="4" t="s">
        <v>72</v>
      </c>
      <c r="N38" s="6"/>
      <c r="O38" s="15">
        <f>P54</f>
        <v>29.178899999999999</v>
      </c>
      <c r="P38" s="4">
        <f>AVERAGE(O38:O39)</f>
        <v>29.178899999999999</v>
      </c>
      <c r="Q38" s="4">
        <f>SUM(P38,-P45)</f>
        <v>8.7190999999999974</v>
      </c>
      <c r="R38" s="4"/>
      <c r="S38" s="5"/>
    </row>
    <row r="39" spans="1:19" x14ac:dyDescent="0.2">
      <c r="A39" s="4" t="s">
        <v>6</v>
      </c>
      <c r="B39" s="7"/>
      <c r="C39" s="4" t="s">
        <v>72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72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19.362400000000001</v>
      </c>
      <c r="F42" s="4">
        <f>AVERAGE(E42)</f>
        <v>19.362400000000001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19.362400000000001</v>
      </c>
      <c r="P42" s="4">
        <f>AVERAGE(O42)</f>
        <v>19.362400000000001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22.664899999999999</v>
      </c>
      <c r="F45" s="4">
        <f>AVERAGE(E45:E46)</f>
        <v>22.664899999999999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20.459800000000001</v>
      </c>
      <c r="P45" s="4">
        <f>AVERAGE(O45:O46)</f>
        <v>20.459800000000001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72</v>
      </c>
      <c r="D51" s="4"/>
      <c r="E51" s="15">
        <f>P53</f>
        <v>29.183199999999999</v>
      </c>
      <c r="F51" s="4">
        <f>AVERAGE(E51:E52)</f>
        <v>29.183199999999999</v>
      </c>
      <c r="G51" s="4">
        <f>SUM(F51,-F58)</f>
        <v>9.8207999999999984</v>
      </c>
      <c r="H51" s="4">
        <f>SUM(G54,-G51)</f>
        <v>-6.3409999999999975</v>
      </c>
      <c r="I51" s="14">
        <f>POWER(2,-H51)</f>
        <v>81.064592238285798</v>
      </c>
    </row>
    <row r="52" spans="1:16" x14ac:dyDescent="0.2">
      <c r="A52" s="4" t="s">
        <v>5</v>
      </c>
      <c r="B52" s="7"/>
      <c r="C52" s="4" t="s">
        <v>72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72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59</v>
      </c>
      <c r="O53">
        <v>19.362400000000001</v>
      </c>
      <c r="P53">
        <v>29.183199999999999</v>
      </c>
    </row>
    <row r="54" spans="1:16" x14ac:dyDescent="0.2">
      <c r="A54" s="4" t="s">
        <v>6</v>
      </c>
      <c r="B54" s="7"/>
      <c r="C54" s="4" t="s">
        <v>72</v>
      </c>
      <c r="D54" s="6"/>
      <c r="E54">
        <f>P56</f>
        <v>26.033300000000001</v>
      </c>
      <c r="F54" s="4">
        <f>AVERAGE(E54:E55)</f>
        <v>26.033300000000001</v>
      </c>
      <c r="G54" s="4">
        <f>SUM(F54,-F61)</f>
        <v>3.4798000000000009</v>
      </c>
      <c r="H54" s="4"/>
      <c r="I54" s="5"/>
      <c r="N54" t="s">
        <v>59</v>
      </c>
      <c r="O54">
        <v>20.459800000000001</v>
      </c>
      <c r="P54">
        <v>29.178899999999999</v>
      </c>
    </row>
    <row r="55" spans="1:16" x14ac:dyDescent="0.2">
      <c r="A55" s="4" t="s">
        <v>6</v>
      </c>
      <c r="B55" s="7"/>
      <c r="C55" s="4" t="s">
        <v>72</v>
      </c>
      <c r="D55" s="4"/>
      <c r="E55" s="8" t="s">
        <v>7</v>
      </c>
      <c r="F55" s="4"/>
      <c r="G55" s="4"/>
      <c r="H55" s="4"/>
      <c r="I55" s="5"/>
      <c r="N55" t="s">
        <v>61</v>
      </c>
      <c r="O55">
        <v>22.664899999999999</v>
      </c>
      <c r="P55">
        <v>25.9407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61</v>
      </c>
      <c r="O56">
        <v>22.5535</v>
      </c>
      <c r="P56">
        <v>26.033300000000001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19.362400000000001</v>
      </c>
      <c r="F58" s="4">
        <f>AVERAGE(E58:E59)</f>
        <v>19.362400000000001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22.5535</v>
      </c>
      <c r="F61" s="4">
        <f>AVERAGE(E61:E62)</f>
        <v>22.5535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72</v>
      </c>
      <c r="D67" s="4"/>
      <c r="E67" s="15">
        <f>P87</f>
        <v>29.183199999999999</v>
      </c>
      <c r="F67" s="4">
        <f>AVERAGE(E67)</f>
        <v>29.183199999999999</v>
      </c>
      <c r="G67" s="4">
        <f>SUM(F67,-F74)</f>
        <v>8.3520000000000003</v>
      </c>
      <c r="H67" s="4">
        <f>SUM(G70,-G67)</f>
        <v>-4.789200000000001</v>
      </c>
      <c r="I67" s="14">
        <f>POWER(2,-H67)</f>
        <v>27.649854814913613</v>
      </c>
      <c r="K67" s="17" t="s">
        <v>34</v>
      </c>
      <c r="L67" s="16" t="s">
        <v>28</v>
      </c>
      <c r="M67" s="4" t="s">
        <v>72</v>
      </c>
      <c r="N67" s="4"/>
      <c r="O67" s="15">
        <f>P87</f>
        <v>29.183199999999999</v>
      </c>
      <c r="P67" s="4">
        <f>AVERAGE(O67)</f>
        <v>29.183199999999999</v>
      </c>
      <c r="Q67" s="4">
        <f>SUM(P67,-P74)</f>
        <v>8.3520000000000003</v>
      </c>
      <c r="R67" s="4">
        <f>SUM(Q70,-Q67)</f>
        <v>-0.9673000000000016</v>
      </c>
      <c r="S67" s="14">
        <f>POWER(2,-R67)</f>
        <v>1.955178058400441</v>
      </c>
      <c r="BF67" s="17" t="s">
        <v>20</v>
      </c>
      <c r="BG67" s="16" t="s">
        <v>28</v>
      </c>
      <c r="BH67" s="4" t="s">
        <v>72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72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72</v>
      </c>
      <c r="D68" s="7"/>
      <c r="F68" s="4"/>
      <c r="G68" s="4"/>
      <c r="H68" s="4"/>
      <c r="I68" s="5"/>
      <c r="K68" s="4" t="s">
        <v>5</v>
      </c>
      <c r="L68" s="7"/>
      <c r="M68" s="4" t="s">
        <v>72</v>
      </c>
      <c r="N68" s="7"/>
      <c r="P68" s="4"/>
      <c r="Q68" s="4"/>
      <c r="R68" s="4"/>
      <c r="S68" s="5"/>
      <c r="BF68" s="4" t="s">
        <v>5</v>
      </c>
      <c r="BG68" s="7"/>
      <c r="BH68" s="4" t="s">
        <v>72</v>
      </c>
      <c r="BI68" s="7"/>
      <c r="BK68" s="4"/>
      <c r="BL68" s="4"/>
      <c r="BM68" s="4"/>
      <c r="BN68" s="5"/>
      <c r="BP68" s="4" t="s">
        <v>5</v>
      </c>
      <c r="BQ68" s="7"/>
      <c r="BR68" s="4" t="s">
        <v>72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72</v>
      </c>
      <c r="D70" s="6"/>
      <c r="E70">
        <f>P89</f>
        <v>27.4681</v>
      </c>
      <c r="F70" s="4">
        <f>AVERAGE(E70:E71)</f>
        <v>27.4681</v>
      </c>
      <c r="G70" s="4">
        <f>SUM(F70,-F77)</f>
        <v>3.5627999999999993</v>
      </c>
      <c r="H70" s="4"/>
      <c r="I70" s="5"/>
      <c r="K70" s="4" t="s">
        <v>6</v>
      </c>
      <c r="L70" s="7"/>
      <c r="M70" s="4" t="s">
        <v>72</v>
      </c>
      <c r="N70" s="6"/>
      <c r="O70" s="15">
        <f>P88</f>
        <v>29.178899999999999</v>
      </c>
      <c r="P70" s="4">
        <f>AVERAGE(O70:O71)</f>
        <v>29.178899999999999</v>
      </c>
      <c r="Q70" s="4">
        <f>SUM(P70,-P77)</f>
        <v>7.3846999999999987</v>
      </c>
      <c r="R70" s="4"/>
      <c r="S70" s="5"/>
      <c r="BF70" s="4" t="s">
        <v>6</v>
      </c>
      <c r="BG70" s="7"/>
      <c r="BH70" s="4" t="s">
        <v>72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72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72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72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72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72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20.831199999999999</v>
      </c>
      <c r="F74" s="4">
        <f>AVERAGE(E74)</f>
        <v>20.831199999999999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20.831199999999999</v>
      </c>
      <c r="P74" s="4">
        <f>AVERAGE(O74)</f>
        <v>20.831199999999999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23.9053</v>
      </c>
      <c r="F77" s="4">
        <f>AVERAGE(E77:E78)</f>
        <v>23.9053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21.7942</v>
      </c>
      <c r="P77" s="4">
        <f>AVERAGE(O77:O78)</f>
        <v>21.7942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72</v>
      </c>
      <c r="D83" s="4"/>
      <c r="E83" s="15">
        <f>P87</f>
        <v>29.183199999999999</v>
      </c>
      <c r="F83" s="4">
        <f>AVERAGE(E83:E84)</f>
        <v>29.183199999999999</v>
      </c>
      <c r="G83" s="4">
        <f>SUM(F83,-F90)</f>
        <v>8.3520000000000003</v>
      </c>
      <c r="H83" s="4">
        <f>SUM(G86,-G83)</f>
        <v>-4.5947000000000031</v>
      </c>
      <c r="I83" s="14">
        <f>POWER(2,-H83)</f>
        <v>24.162536388373862</v>
      </c>
      <c r="BF83" s="17" t="s">
        <v>20</v>
      </c>
      <c r="BG83" s="16" t="s">
        <v>30</v>
      </c>
      <c r="BH83" s="4" t="s">
        <v>72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72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72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72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72</v>
      </c>
      <c r="D86" s="6"/>
      <c r="E86">
        <f>P90</f>
        <v>27.698699999999999</v>
      </c>
      <c r="F86" s="4">
        <f>AVERAGE(E86:E87)</f>
        <v>27.698699999999999</v>
      </c>
      <c r="G86" s="4">
        <f>SUM(F86,-F93)</f>
        <v>3.7572999999999972</v>
      </c>
      <c r="H86" s="4"/>
      <c r="I86" s="5"/>
      <c r="O86" s="13" t="s">
        <v>22</v>
      </c>
      <c r="P86" s="13" t="s">
        <v>72</v>
      </c>
      <c r="BF86" s="4" t="s">
        <v>6</v>
      </c>
      <c r="BG86" s="7"/>
      <c r="BH86" s="4" t="s">
        <v>72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72</v>
      </c>
      <c r="D87" s="4"/>
      <c r="E87" s="8" t="s">
        <v>7</v>
      </c>
      <c r="F87" s="4"/>
      <c r="G87" s="4"/>
      <c r="H87" s="4"/>
      <c r="I87" s="5"/>
      <c r="N87" t="s">
        <v>60</v>
      </c>
      <c r="O87">
        <v>20.831199999999999</v>
      </c>
      <c r="P87">
        <v>29.183199999999999</v>
      </c>
      <c r="BF87" s="4" t="s">
        <v>6</v>
      </c>
      <c r="BG87" s="7"/>
      <c r="BH87" s="4" t="s">
        <v>72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60</v>
      </c>
      <c r="O88">
        <v>21.7942</v>
      </c>
      <c r="P88">
        <v>29.178899999999999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62</v>
      </c>
      <c r="O89">
        <v>23.9053</v>
      </c>
      <c r="P89">
        <v>27.4681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20.831199999999999</v>
      </c>
      <c r="F90" s="4">
        <f>AVERAGE(E90:E91)</f>
        <v>20.831199999999999</v>
      </c>
      <c r="G90" s="4"/>
      <c r="H90" s="4"/>
      <c r="I90" s="5"/>
      <c r="N90" t="s">
        <v>62</v>
      </c>
      <c r="O90">
        <v>23.941400000000002</v>
      </c>
      <c r="P90">
        <v>27.698699999999999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23.941400000000002</v>
      </c>
      <c r="F93" s="4">
        <f>AVERAGE(E93:E94)</f>
        <v>23.941400000000002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72</v>
      </c>
      <c r="D99" s="4"/>
      <c r="E99" s="15">
        <f>P119</f>
        <v>29.183199999999999</v>
      </c>
      <c r="F99" s="4">
        <f>AVERAGE(E99)</f>
        <v>29.183199999999999</v>
      </c>
      <c r="G99" s="4">
        <f>SUM(F99,-F106)</f>
        <v>7.7788000000000004</v>
      </c>
      <c r="H99" s="4">
        <f>SUM(G102,-G99)</f>
        <v>-6.8236999999999988</v>
      </c>
      <c r="I99" s="14">
        <f>POWER(2,-H99)</f>
        <v>113.27612430908151</v>
      </c>
      <c r="K99" s="17" t="s">
        <v>35</v>
      </c>
      <c r="L99" s="16" t="s">
        <v>28</v>
      </c>
      <c r="M99" s="4" t="s">
        <v>72</v>
      </c>
      <c r="N99" s="4"/>
      <c r="O99" s="15">
        <f>P119</f>
        <v>29.183199999999999</v>
      </c>
      <c r="P99" s="4">
        <f>AVERAGE(O99)</f>
        <v>29.183199999999999</v>
      </c>
      <c r="Q99" s="4">
        <f>SUM(P99,-P106)</f>
        <v>7.7788000000000004</v>
      </c>
      <c r="R99" s="4">
        <f>SUM(Q102,-Q99)</f>
        <v>-6.8300000000000693E-2</v>
      </c>
      <c r="S99" s="14">
        <f>POWER(2,-R99)</f>
        <v>1.0484804782361565</v>
      </c>
    </row>
    <row r="100" spans="1:19" x14ac:dyDescent="0.2">
      <c r="A100" s="4" t="s">
        <v>5</v>
      </c>
      <c r="B100" s="7"/>
      <c r="C100" s="4" t="s">
        <v>72</v>
      </c>
      <c r="D100" s="7"/>
      <c r="F100" s="4"/>
      <c r="G100" s="4"/>
      <c r="H100" s="4"/>
      <c r="I100" s="5"/>
      <c r="K100" s="4" t="s">
        <v>5</v>
      </c>
      <c r="L100" s="7"/>
      <c r="M100" s="4" t="s">
        <v>72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72</v>
      </c>
      <c r="D102" s="6"/>
      <c r="E102">
        <f>P121</f>
        <v>26.958400000000001</v>
      </c>
      <c r="F102" s="4">
        <f>AVERAGE(E102:E103)</f>
        <v>26.958400000000001</v>
      </c>
      <c r="G102" s="4">
        <f>SUM(F102,-F109)</f>
        <v>0.95510000000000161</v>
      </c>
      <c r="H102" s="4"/>
      <c r="I102" s="5"/>
      <c r="K102" s="4" t="s">
        <v>6</v>
      </c>
      <c r="L102" s="7"/>
      <c r="M102" s="4" t="s">
        <v>72</v>
      </c>
      <c r="N102" s="6"/>
      <c r="O102" s="15">
        <f>P120</f>
        <v>29.178899999999999</v>
      </c>
      <c r="P102" s="4">
        <f>AVERAGE(O102:O103)</f>
        <v>29.178899999999999</v>
      </c>
      <c r="Q102" s="4">
        <f>SUM(P102,-P109)</f>
        <v>7.7104999999999997</v>
      </c>
      <c r="R102" s="4"/>
      <c r="S102" s="5"/>
    </row>
    <row r="103" spans="1:19" x14ac:dyDescent="0.2">
      <c r="A103" s="4" t="s">
        <v>6</v>
      </c>
      <c r="B103" s="7"/>
      <c r="C103" s="4" t="s">
        <v>72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72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21.404399999999999</v>
      </c>
      <c r="F106" s="4">
        <f>AVERAGE(E106)</f>
        <v>21.404399999999999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21.404399999999999</v>
      </c>
      <c r="P106" s="4">
        <f>AVERAGE(O106)</f>
        <v>21.404399999999999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26.003299999999999</v>
      </c>
      <c r="F109" s="4">
        <f>AVERAGE(E109:E110)</f>
        <v>26.003299999999999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21.468399999999999</v>
      </c>
      <c r="P109" s="4">
        <f>AVERAGE(O109:O110)</f>
        <v>21.468399999999999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72</v>
      </c>
      <c r="D115" s="4"/>
      <c r="E115" s="15">
        <f>P119</f>
        <v>29.183199999999999</v>
      </c>
      <c r="F115" s="4">
        <f>AVERAGE(E115:E116)</f>
        <v>29.183199999999999</v>
      </c>
      <c r="G115" s="4">
        <f>SUM(F115,-F122)</f>
        <v>7.7788000000000004</v>
      </c>
      <c r="H115" s="4">
        <f>SUM(G118,-G115)</f>
        <v>-6.9959000000000024</v>
      </c>
      <c r="I115" s="14">
        <f>POWER(2,-H115)</f>
        <v>127.63675276090946</v>
      </c>
    </row>
    <row r="116" spans="1:16" x14ac:dyDescent="0.2">
      <c r="A116" s="4" t="s">
        <v>5</v>
      </c>
      <c r="B116" s="7"/>
      <c r="C116" s="4" t="s">
        <v>72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72</v>
      </c>
      <c r="D118" s="6"/>
      <c r="E118">
        <f>P122</f>
        <v>27.2105</v>
      </c>
      <c r="F118" s="4">
        <f>AVERAGE(E118:E119)</f>
        <v>27.2105</v>
      </c>
      <c r="G118" s="4">
        <f>SUM(F118,-F125)</f>
        <v>0.78289999999999793</v>
      </c>
      <c r="H118" s="4"/>
      <c r="I118" s="5"/>
      <c r="O118" s="13" t="s">
        <v>22</v>
      </c>
      <c r="P118" s="13" t="s">
        <v>72</v>
      </c>
    </row>
    <row r="119" spans="1:16" x14ac:dyDescent="0.2">
      <c r="A119" s="4" t="s">
        <v>6</v>
      </c>
      <c r="B119" s="7"/>
      <c r="C119" s="4" t="s">
        <v>72</v>
      </c>
      <c r="D119" s="4"/>
      <c r="E119" s="8" t="s">
        <v>7</v>
      </c>
      <c r="F119" s="4"/>
      <c r="G119" s="4"/>
      <c r="H119" s="4"/>
      <c r="I119" s="5"/>
      <c r="N119" s="26" t="s">
        <v>51</v>
      </c>
      <c r="O119" s="26">
        <v>21.404399999999999</v>
      </c>
      <c r="P119" s="26">
        <v>29.183199999999999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52</v>
      </c>
      <c r="O120" s="26">
        <v>21.468399999999999</v>
      </c>
      <c r="P120" s="26">
        <v>29.178899999999999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26.003299999999999</v>
      </c>
      <c r="P121" s="26">
        <v>26.958400000000001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21.404399999999999</v>
      </c>
      <c r="F122" s="4">
        <f>AVERAGE(E122:E123)</f>
        <v>21.404399999999999</v>
      </c>
      <c r="G122" s="4"/>
      <c r="H122" s="4"/>
      <c r="I122" s="5"/>
      <c r="N122" s="26" t="s">
        <v>45</v>
      </c>
      <c r="O122" s="26">
        <v>26.427600000000002</v>
      </c>
      <c r="P122" s="26">
        <v>27.2105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26.427600000000002</v>
      </c>
      <c r="F125" s="4">
        <f>AVERAGE(E125:E126)</f>
        <v>26.427600000000002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72</v>
      </c>
      <c r="D132" s="4"/>
      <c r="E132" s="15">
        <f>P152</f>
        <v>24.342300000000002</v>
      </c>
      <c r="F132" s="4">
        <f>AVERAGE(E132)</f>
        <v>24.342300000000002</v>
      </c>
      <c r="G132" s="4">
        <f>SUM(F132,-F139)</f>
        <v>4.2513000000000005</v>
      </c>
      <c r="H132" s="4">
        <f>SUM(G135,-G132)</f>
        <v>-5.6713000000000022</v>
      </c>
      <c r="I132" s="14">
        <f>POWER(2,-H132)</f>
        <v>50.960234102915173</v>
      </c>
      <c r="K132" s="17" t="s">
        <v>36</v>
      </c>
      <c r="L132" s="16" t="s">
        <v>28</v>
      </c>
      <c r="M132" s="4" t="s">
        <v>72</v>
      </c>
      <c r="N132" s="4"/>
      <c r="O132" s="15">
        <f>P152</f>
        <v>24.342300000000002</v>
      </c>
      <c r="P132" s="4">
        <f>AVERAGE(O132)</f>
        <v>24.342300000000002</v>
      </c>
      <c r="Q132" s="4">
        <f>SUM(P132,-P139)</f>
        <v>4.2513000000000005</v>
      </c>
      <c r="R132" s="4">
        <f>SUM(Q135,-Q132)</f>
        <v>0.32220000000000226</v>
      </c>
      <c r="S132" s="14">
        <f>POWER(2,-R132)</f>
        <v>0.79984923799775831</v>
      </c>
    </row>
    <row r="133" spans="1:19" x14ac:dyDescent="0.2">
      <c r="A133" s="4" t="s">
        <v>5</v>
      </c>
      <c r="B133" s="7"/>
      <c r="C133" s="4" t="s">
        <v>72</v>
      </c>
      <c r="D133" s="7"/>
      <c r="F133" s="4"/>
      <c r="G133" s="4"/>
      <c r="H133" s="4"/>
      <c r="I133" s="5"/>
      <c r="K133" s="4" t="s">
        <v>5</v>
      </c>
      <c r="L133" s="7"/>
      <c r="M133" s="4" t="s">
        <v>72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72</v>
      </c>
      <c r="D135" s="6"/>
      <c r="E135">
        <f>P154</f>
        <v>28.579499999999999</v>
      </c>
      <c r="F135" s="4">
        <f>AVERAGE(E135:E136)</f>
        <v>28.579499999999999</v>
      </c>
      <c r="G135" s="4">
        <f>SUM(F135,-F142)</f>
        <v>-1.4200000000000017</v>
      </c>
      <c r="H135" s="4"/>
      <c r="I135" s="5"/>
      <c r="K135" s="4" t="s">
        <v>6</v>
      </c>
      <c r="L135" s="7"/>
      <c r="M135" s="4" t="s">
        <v>72</v>
      </c>
      <c r="N135" s="6"/>
      <c r="O135" s="15">
        <f>P153</f>
        <v>24.464300000000001</v>
      </c>
      <c r="P135" s="4">
        <f>AVERAGE(O135:O136)</f>
        <v>24.464300000000001</v>
      </c>
      <c r="Q135" s="4">
        <f>SUM(P135,-P142)</f>
        <v>4.5735000000000028</v>
      </c>
      <c r="R135" s="4"/>
      <c r="S135" s="5"/>
    </row>
    <row r="136" spans="1:19" x14ac:dyDescent="0.2">
      <c r="A136" s="4" t="s">
        <v>6</v>
      </c>
      <c r="B136" s="7"/>
      <c r="C136" s="4" t="s">
        <v>72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72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20.091000000000001</v>
      </c>
      <c r="F139" s="4">
        <f>AVERAGE(E139)</f>
        <v>20.091000000000001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20.091000000000001</v>
      </c>
      <c r="P139" s="4">
        <f>AVERAGE(O139)</f>
        <v>20.091000000000001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29.999500000000001</v>
      </c>
      <c r="F142" s="4">
        <f>AVERAGE(E142:E143)</f>
        <v>29.999500000000001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19.890799999999999</v>
      </c>
      <c r="P142" s="4">
        <f>AVERAGE(O142:O143)</f>
        <v>19.890799999999999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72</v>
      </c>
      <c r="D148" s="4"/>
      <c r="E148" s="15">
        <f>P152</f>
        <v>24.342300000000002</v>
      </c>
      <c r="F148" s="4">
        <f>AVERAGE(E148:E149)</f>
        <v>24.342300000000002</v>
      </c>
      <c r="G148" s="4">
        <f>SUM(F148,-F155)</f>
        <v>4.2513000000000005</v>
      </c>
      <c r="H148" s="4">
        <f>SUM(G151,-G148)</f>
        <v>-5.866699999999998</v>
      </c>
      <c r="I148" s="14">
        <f>POWER(2,-H148)</f>
        <v>58.351587460095082</v>
      </c>
    </row>
    <row r="149" spans="1:19" x14ac:dyDescent="0.2">
      <c r="A149" s="4" t="s">
        <v>5</v>
      </c>
      <c r="B149" s="7"/>
      <c r="C149" s="4" t="s">
        <v>72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72</v>
      </c>
      <c r="D151" s="6"/>
      <c r="E151">
        <f>P155</f>
        <v>28.392800000000001</v>
      </c>
      <c r="F151" s="4">
        <f>AVERAGE(E151:E152)</f>
        <v>28.392800000000001</v>
      </c>
      <c r="G151" s="4">
        <f>SUM(F151,-F158)</f>
        <v>-1.6153999999999975</v>
      </c>
      <c r="H151" s="4"/>
      <c r="I151" s="5"/>
      <c r="O151" s="13" t="s">
        <v>22</v>
      </c>
      <c r="P151" s="13" t="s">
        <v>72</v>
      </c>
    </row>
    <row r="152" spans="1:19" x14ac:dyDescent="0.2">
      <c r="A152" s="4" t="s">
        <v>6</v>
      </c>
      <c r="B152" s="7"/>
      <c r="C152" s="4" t="s">
        <v>72</v>
      </c>
      <c r="D152" s="4"/>
      <c r="E152" s="8" t="s">
        <v>7</v>
      </c>
      <c r="F152" s="4"/>
      <c r="G152" s="4"/>
      <c r="H152" s="4"/>
      <c r="I152" s="5"/>
      <c r="N152" s="9" t="s">
        <v>53</v>
      </c>
      <c r="O152" s="9">
        <v>20.091000000000001</v>
      </c>
      <c r="P152" s="9">
        <v>24.342300000000002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53</v>
      </c>
      <c r="O153" s="9">
        <v>19.890799999999999</v>
      </c>
      <c r="P153" s="9">
        <v>24.464300000000001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29.999500000000001</v>
      </c>
      <c r="P154" s="9">
        <v>28.579499999999999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20.091000000000001</v>
      </c>
      <c r="F155" s="4">
        <f>AVERAGE(E155:E156)</f>
        <v>20.091000000000001</v>
      </c>
      <c r="G155" s="4"/>
      <c r="H155" s="4"/>
      <c r="I155" s="5"/>
      <c r="N155" s="9" t="s">
        <v>46</v>
      </c>
      <c r="O155" s="9">
        <v>30.008199999999999</v>
      </c>
      <c r="P155" s="9">
        <v>28.392800000000001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30.008199999999999</v>
      </c>
      <c r="F158" s="4">
        <f>AVERAGE(E158:E159)</f>
        <v>30.008199999999999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0.61908096231492449</v>
      </c>
      <c r="N163" s="1">
        <f>I2</f>
        <v>1.1944115321485249</v>
      </c>
    </row>
    <row r="164" spans="1:14" x14ac:dyDescent="0.2">
      <c r="M164">
        <f>S35</f>
        <v>2.1460742627873817</v>
      </c>
      <c r="N164">
        <f>I18</f>
        <v>1.1832049556157469</v>
      </c>
    </row>
    <row r="165" spans="1:14" x14ac:dyDescent="0.2">
      <c r="M165">
        <f>S67</f>
        <v>1.955178058400441</v>
      </c>
      <c r="N165">
        <f>I35</f>
        <v>93.377302031371102</v>
      </c>
    </row>
    <row r="166" spans="1:14" x14ac:dyDescent="0.2">
      <c r="M166" s="1">
        <f>S99</f>
        <v>1.0484804782361565</v>
      </c>
      <c r="N166" s="1">
        <f>I51</f>
        <v>81.064592238285798</v>
      </c>
    </row>
    <row r="167" spans="1:14" x14ac:dyDescent="0.2">
      <c r="M167" s="1">
        <f>S132</f>
        <v>0.79984923799775831</v>
      </c>
      <c r="N167">
        <f>I67</f>
        <v>27.649854814913613</v>
      </c>
    </row>
    <row r="168" spans="1:14" x14ac:dyDescent="0.2">
      <c r="N168">
        <f>I83</f>
        <v>24.162536388373862</v>
      </c>
    </row>
    <row r="169" spans="1:14" x14ac:dyDescent="0.2">
      <c r="N169">
        <f>I99</f>
        <v>113.27612430908151</v>
      </c>
    </row>
    <row r="170" spans="1:14" x14ac:dyDescent="0.2">
      <c r="N170">
        <f>I115</f>
        <v>127.63675276090946</v>
      </c>
    </row>
    <row r="171" spans="1:14" x14ac:dyDescent="0.2">
      <c r="N171">
        <f>I132</f>
        <v>50.960234102915173</v>
      </c>
    </row>
    <row r="172" spans="1:14" x14ac:dyDescent="0.2">
      <c r="N172">
        <f>I148</f>
        <v>58.351587460095082</v>
      </c>
    </row>
    <row r="179" spans="12:15" x14ac:dyDescent="0.2">
      <c r="L179" t="s">
        <v>3</v>
      </c>
      <c r="M179">
        <f>AVERAGE(M163:M168)</f>
        <v>1.3137325999473322</v>
      </c>
      <c r="N179">
        <f>AVERAGE(N163:N172)</f>
        <v>57.885660059370991</v>
      </c>
    </row>
    <row r="180" spans="12:15" x14ac:dyDescent="0.2">
      <c r="L180" t="s">
        <v>2</v>
      </c>
      <c r="M180">
        <f>STDEV(M163:M168)</f>
        <v>0.69304051384023035</v>
      </c>
      <c r="N180">
        <f>STDEV(N163:N172)</f>
        <v>45.04187642378583</v>
      </c>
    </row>
    <row r="181" spans="12:15" x14ac:dyDescent="0.2">
      <c r="L181" t="s">
        <v>1</v>
      </c>
      <c r="N181">
        <f>TTEST(M163:M167,N163:N172,2,2)</f>
        <v>1.6354822094192624E-2</v>
      </c>
      <c r="O181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1.3137325999473322</v>
      </c>
      <c r="M184">
        <f>N179</f>
        <v>57.885660059370991</v>
      </c>
    </row>
    <row r="185" spans="12:15" x14ac:dyDescent="0.2">
      <c r="L185">
        <f>M180</f>
        <v>0.69304051384023035</v>
      </c>
      <c r="M185">
        <f>N180</f>
        <v>45.04187642378583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E166" zoomScale="115" zoomScaleNormal="55" workbookViewId="0">
      <selection activeCell="N180" sqref="N180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43</v>
      </c>
      <c r="B2" s="16" t="s">
        <v>44</v>
      </c>
      <c r="C2" s="4" t="s">
        <v>72</v>
      </c>
      <c r="D2" s="4"/>
      <c r="E2" s="15">
        <f>P19</f>
        <v>24.342300000000002</v>
      </c>
      <c r="F2" s="4">
        <f>AVERAGE(E2)</f>
        <v>24.342300000000002</v>
      </c>
      <c r="G2" s="4">
        <f>SUM(F2,-F9)</f>
        <v>4.1884000000000015</v>
      </c>
      <c r="H2" s="4">
        <f>SUM(G5,-G2)</f>
        <v>-0.25630000000000308</v>
      </c>
      <c r="I2" s="14">
        <f>POWER(2,-H2)</f>
        <v>1.1944115321485249</v>
      </c>
      <c r="K2" s="17" t="s">
        <v>29</v>
      </c>
      <c r="L2" s="16" t="s">
        <v>28</v>
      </c>
      <c r="M2" s="4" t="s">
        <v>72</v>
      </c>
      <c r="N2" s="4"/>
      <c r="O2" s="15">
        <f>P19</f>
        <v>24.342300000000002</v>
      </c>
      <c r="P2" s="4">
        <f>AVERAGE(O2)</f>
        <v>24.342300000000002</v>
      </c>
      <c r="Q2" s="4">
        <f>SUM(P2,-P9)</f>
        <v>4.1884000000000015</v>
      </c>
      <c r="R2" s="4">
        <f>SUM(Q5,-Q2)</f>
        <v>0.69180000000000064</v>
      </c>
      <c r="S2" s="14">
        <f>POWER(2,-R2)</f>
        <v>0.61908096231492449</v>
      </c>
    </row>
    <row r="3" spans="1:19" x14ac:dyDescent="0.2">
      <c r="A3" s="4" t="s">
        <v>5</v>
      </c>
      <c r="B3" s="7"/>
      <c r="C3" s="4" t="s">
        <v>72</v>
      </c>
      <c r="D3" s="7"/>
      <c r="F3" s="4"/>
      <c r="G3" s="4"/>
      <c r="H3" s="4"/>
      <c r="I3" s="5"/>
      <c r="K3" s="4" t="s">
        <v>5</v>
      </c>
      <c r="L3" s="7"/>
      <c r="M3" s="4" t="s">
        <v>72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72</v>
      </c>
      <c r="D5" s="6"/>
      <c r="E5">
        <f>P21</f>
        <v>28.4954</v>
      </c>
      <c r="F5" s="4">
        <f>AVERAGE(E5:E6)</f>
        <v>28.4954</v>
      </c>
      <c r="G5" s="4">
        <f>SUM(F5,-F12)</f>
        <v>3.9320999999999984</v>
      </c>
      <c r="H5" s="4"/>
      <c r="I5" s="5"/>
      <c r="K5" s="4" t="s">
        <v>6</v>
      </c>
      <c r="L5" s="7"/>
      <c r="M5" s="4" t="s">
        <v>72</v>
      </c>
      <c r="N5" s="6"/>
      <c r="O5" s="15">
        <f>P20</f>
        <v>24.464300000000001</v>
      </c>
      <c r="P5" s="4">
        <f>AVERAGE(O5:O6)</f>
        <v>24.464300000000001</v>
      </c>
      <c r="Q5" s="4">
        <f>SUM(P5,-P12)</f>
        <v>4.8802000000000021</v>
      </c>
      <c r="R5" s="4"/>
      <c r="S5" s="5"/>
    </row>
    <row r="6" spans="1:19" x14ac:dyDescent="0.2">
      <c r="A6" s="4" t="s">
        <v>6</v>
      </c>
      <c r="B6" s="7"/>
      <c r="C6" s="4" t="s">
        <v>72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72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20.1539</v>
      </c>
      <c r="F9" s="4">
        <f>AVERAGE(E9)</f>
        <v>20.1539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20.1539</v>
      </c>
      <c r="P9" s="4">
        <f>AVERAGE(O9)</f>
        <v>20.1539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24.563300000000002</v>
      </c>
      <c r="F12" s="4">
        <f>AVERAGE(E12:E13)</f>
        <v>24.563300000000002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19.584099999999999</v>
      </c>
      <c r="P12" s="4">
        <f>AVERAGE(O12:O13)</f>
        <v>19.584099999999999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23</v>
      </c>
      <c r="B18" s="16" t="s">
        <v>30</v>
      </c>
      <c r="C18" s="4" t="s">
        <v>72</v>
      </c>
      <c r="D18" s="4"/>
      <c r="E18" s="15">
        <f>P19</f>
        <v>24.342300000000002</v>
      </c>
      <c r="F18" s="4">
        <f>AVERAGE(E18:E19)</f>
        <v>24.342300000000002</v>
      </c>
      <c r="G18" s="4">
        <f>SUM(F18,-F25)</f>
        <v>4.1884000000000015</v>
      </c>
      <c r="H18" s="4">
        <f>SUM(G21,-G18)</f>
        <v>-0.24269999999999925</v>
      </c>
      <c r="I18" s="14">
        <f>POWER(2,-H18)</f>
        <v>1.1832049556157469</v>
      </c>
      <c r="O18" s="13" t="s">
        <v>22</v>
      </c>
      <c r="P18" s="13" t="s">
        <v>72</v>
      </c>
    </row>
    <row r="19" spans="1:16" x14ac:dyDescent="0.2">
      <c r="A19" s="4" t="s">
        <v>5</v>
      </c>
      <c r="B19" s="7"/>
      <c r="C19" s="4" t="s">
        <v>72</v>
      </c>
      <c r="D19" s="7"/>
      <c r="E19" s="8" t="s">
        <v>7</v>
      </c>
      <c r="F19" s="4"/>
      <c r="G19" s="4"/>
      <c r="H19" s="4"/>
      <c r="I19" s="5"/>
      <c r="N19" s="25" t="s">
        <v>31</v>
      </c>
      <c r="O19" s="25">
        <v>20.1539</v>
      </c>
      <c r="P19" s="25">
        <v>24.342300000000002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31</v>
      </c>
      <c r="O20" s="25">
        <v>19.584099999999999</v>
      </c>
      <c r="P20" s="25">
        <v>24.464300000000001</v>
      </c>
    </row>
    <row r="21" spans="1:16" x14ac:dyDescent="0.2">
      <c r="A21" s="4" t="s">
        <v>6</v>
      </c>
      <c r="B21" s="7"/>
      <c r="C21" s="4" t="s">
        <v>72</v>
      </c>
      <c r="D21" s="6"/>
      <c r="E21">
        <f>P22</f>
        <v>28.583100000000002</v>
      </c>
      <c r="F21" s="4">
        <f>AVERAGE(E21:E22)</f>
        <v>28.583100000000002</v>
      </c>
      <c r="G21" s="4">
        <f>SUM(F21,-F28)</f>
        <v>3.9457000000000022</v>
      </c>
      <c r="H21" s="4"/>
      <c r="I21" s="5"/>
      <c r="N21" s="25" t="s">
        <v>21</v>
      </c>
      <c r="O21" s="25">
        <v>24.563300000000002</v>
      </c>
      <c r="P21" s="25">
        <v>28.4954</v>
      </c>
    </row>
    <row r="22" spans="1:16" x14ac:dyDescent="0.2">
      <c r="A22" s="4" t="s">
        <v>6</v>
      </c>
      <c r="B22" s="7"/>
      <c r="C22" s="4" t="s">
        <v>72</v>
      </c>
      <c r="D22" s="4"/>
      <c r="E22" s="8" t="s">
        <v>7</v>
      </c>
      <c r="F22" s="4"/>
      <c r="G22" s="4"/>
      <c r="H22" s="4"/>
      <c r="I22" s="5"/>
      <c r="N22" s="25" t="s">
        <v>21</v>
      </c>
      <c r="O22" s="25">
        <v>24.6374</v>
      </c>
      <c r="P22" s="25">
        <v>28.583100000000002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20.1539</v>
      </c>
      <c r="F25" s="4">
        <f>AVERAGE(E25:E26)</f>
        <v>20.1539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24.6374</v>
      </c>
      <c r="F28" s="4">
        <f>AVERAGE(E28:E29)</f>
        <v>24.6374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20</v>
      </c>
      <c r="B35" s="16" t="s">
        <v>28</v>
      </c>
      <c r="C35" s="4" t="s">
        <v>72</v>
      </c>
      <c r="D35" s="4"/>
      <c r="E35" s="15">
        <f>P53</f>
        <v>29.183199999999999</v>
      </c>
      <c r="F35" s="4">
        <f>AVERAGE(E35)</f>
        <v>29.183199999999999</v>
      </c>
      <c r="G35" s="4">
        <f>SUM(F35,-F42)</f>
        <v>9.8207999999999984</v>
      </c>
      <c r="H35" s="4">
        <f>SUM(G38,-G35)</f>
        <v>-6.5449999999999982</v>
      </c>
      <c r="I35" s="14">
        <f>POWER(2,-H35)</f>
        <v>93.377302031371102</v>
      </c>
      <c r="K35" s="17" t="s">
        <v>32</v>
      </c>
      <c r="L35" s="16" t="s">
        <v>28</v>
      </c>
      <c r="M35" s="4" t="s">
        <v>72</v>
      </c>
      <c r="N35" s="4"/>
      <c r="O35" s="15">
        <f>P53</f>
        <v>29.183199999999999</v>
      </c>
      <c r="P35" s="4">
        <f>AVERAGE(O35)</f>
        <v>29.183199999999999</v>
      </c>
      <c r="Q35" s="4">
        <f>SUM(P35,-P42)</f>
        <v>9.8207999999999984</v>
      </c>
      <c r="R35" s="4">
        <f>SUM(Q38,-Q35)</f>
        <v>-1.101700000000001</v>
      </c>
      <c r="S35" s="14">
        <f>POWER(2,-R35)</f>
        <v>2.1460742627873817</v>
      </c>
    </row>
    <row r="36" spans="1:19" x14ac:dyDescent="0.2">
      <c r="A36" s="4" t="s">
        <v>5</v>
      </c>
      <c r="B36" s="7"/>
      <c r="C36" s="4" t="s">
        <v>72</v>
      </c>
      <c r="D36" s="7"/>
      <c r="F36" s="4"/>
      <c r="G36" s="4"/>
      <c r="H36" s="4"/>
      <c r="I36" s="5"/>
      <c r="K36" s="4" t="s">
        <v>5</v>
      </c>
      <c r="L36" s="7"/>
      <c r="M36" s="4" t="s">
        <v>72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72</v>
      </c>
      <c r="D38" s="6"/>
      <c r="E38">
        <f>P55</f>
        <v>25.9407</v>
      </c>
      <c r="F38" s="4">
        <f>AVERAGE(E38:E39)</f>
        <v>25.9407</v>
      </c>
      <c r="G38" s="4">
        <f>SUM(F38,-F45)</f>
        <v>3.2758000000000003</v>
      </c>
      <c r="H38" s="4"/>
      <c r="I38" s="5"/>
      <c r="K38" s="4" t="s">
        <v>6</v>
      </c>
      <c r="L38" s="7"/>
      <c r="M38" s="4" t="s">
        <v>72</v>
      </c>
      <c r="N38" s="6"/>
      <c r="O38" s="15">
        <f>P54</f>
        <v>29.178899999999999</v>
      </c>
      <c r="P38" s="4">
        <f>AVERAGE(O38:O39)</f>
        <v>29.178899999999999</v>
      </c>
      <c r="Q38" s="4">
        <f>SUM(P38,-P45)</f>
        <v>8.7190999999999974</v>
      </c>
      <c r="R38" s="4"/>
      <c r="S38" s="5"/>
    </row>
    <row r="39" spans="1:19" x14ac:dyDescent="0.2">
      <c r="A39" s="4" t="s">
        <v>6</v>
      </c>
      <c r="B39" s="7"/>
      <c r="C39" s="4" t="s">
        <v>72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72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19.362400000000001</v>
      </c>
      <c r="F42" s="4">
        <f>AVERAGE(E42)</f>
        <v>19.362400000000001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19.362400000000001</v>
      </c>
      <c r="P42" s="4">
        <f>AVERAGE(O42)</f>
        <v>19.362400000000001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22.664899999999999</v>
      </c>
      <c r="F45" s="4">
        <f>AVERAGE(E45:E46)</f>
        <v>22.664899999999999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20.459800000000001</v>
      </c>
      <c r="P45" s="4">
        <f>AVERAGE(O45:O46)</f>
        <v>20.459800000000001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20</v>
      </c>
      <c r="B51" s="16" t="s">
        <v>30</v>
      </c>
      <c r="C51" s="4" t="s">
        <v>72</v>
      </c>
      <c r="D51" s="4"/>
      <c r="E51" s="15">
        <f>P53</f>
        <v>29.183199999999999</v>
      </c>
      <c r="F51" s="4">
        <f>AVERAGE(E51:E52)</f>
        <v>29.183199999999999</v>
      </c>
      <c r="G51" s="4">
        <f>SUM(F51,-F58)</f>
        <v>9.8207999999999984</v>
      </c>
      <c r="H51" s="4">
        <f>SUM(G54,-G51)</f>
        <v>-6.3409999999999975</v>
      </c>
      <c r="I51" s="14">
        <f>POWER(2,-H51)</f>
        <v>81.064592238285798</v>
      </c>
    </row>
    <row r="52" spans="1:16" x14ac:dyDescent="0.2">
      <c r="A52" s="4" t="s">
        <v>5</v>
      </c>
      <c r="B52" s="7"/>
      <c r="C52" s="4" t="s">
        <v>72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72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59</v>
      </c>
      <c r="O53">
        <v>19.362400000000001</v>
      </c>
      <c r="P53">
        <v>29.183199999999999</v>
      </c>
    </row>
    <row r="54" spans="1:16" x14ac:dyDescent="0.2">
      <c r="A54" s="4" t="s">
        <v>6</v>
      </c>
      <c r="B54" s="7"/>
      <c r="C54" s="4" t="s">
        <v>72</v>
      </c>
      <c r="D54" s="6"/>
      <c r="E54">
        <f>P56</f>
        <v>26.033300000000001</v>
      </c>
      <c r="F54" s="4">
        <f>AVERAGE(E54:E55)</f>
        <v>26.033300000000001</v>
      </c>
      <c r="G54" s="4">
        <f>SUM(F54,-F61)</f>
        <v>3.4798000000000009</v>
      </c>
      <c r="H54" s="4"/>
      <c r="I54" s="5"/>
      <c r="N54" t="s">
        <v>59</v>
      </c>
      <c r="O54">
        <v>20.459800000000001</v>
      </c>
      <c r="P54">
        <v>29.178899999999999</v>
      </c>
    </row>
    <row r="55" spans="1:16" x14ac:dyDescent="0.2">
      <c r="A55" s="4" t="s">
        <v>6</v>
      </c>
      <c r="B55" s="7"/>
      <c r="C55" s="4" t="s">
        <v>72</v>
      </c>
      <c r="D55" s="4"/>
      <c r="E55" s="8" t="s">
        <v>7</v>
      </c>
      <c r="F55" s="4"/>
      <c r="G55" s="4"/>
      <c r="H55" s="4"/>
      <c r="I55" s="5"/>
      <c r="N55" t="s">
        <v>61</v>
      </c>
      <c r="O55">
        <v>22.664899999999999</v>
      </c>
      <c r="P55">
        <v>25.9407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61</v>
      </c>
      <c r="O56">
        <v>22.5535</v>
      </c>
      <c r="P56">
        <v>26.033300000000001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19.362400000000001</v>
      </c>
      <c r="F58" s="4">
        <f>AVERAGE(E58:E59)</f>
        <v>19.362400000000001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22.5535</v>
      </c>
      <c r="F61" s="4">
        <f>AVERAGE(E61:E62)</f>
        <v>22.5535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24</v>
      </c>
      <c r="B67" s="16" t="s">
        <v>28</v>
      </c>
      <c r="C67" s="4" t="s">
        <v>72</v>
      </c>
      <c r="D67" s="4"/>
      <c r="E67" s="15">
        <f>P87</f>
        <v>29.183199999999999</v>
      </c>
      <c r="F67" s="4">
        <f>AVERAGE(E67)</f>
        <v>29.183199999999999</v>
      </c>
      <c r="G67" s="4">
        <f>SUM(F67,-F74)</f>
        <v>8.3520000000000003</v>
      </c>
      <c r="H67" s="4">
        <f>SUM(G70,-G67)</f>
        <v>-4.789200000000001</v>
      </c>
      <c r="I67" s="14">
        <f>POWER(2,-H67)</f>
        <v>27.649854814913613</v>
      </c>
      <c r="K67" s="17" t="s">
        <v>34</v>
      </c>
      <c r="L67" s="16" t="s">
        <v>28</v>
      </c>
      <c r="M67" s="4" t="s">
        <v>72</v>
      </c>
      <c r="N67" s="4"/>
      <c r="O67" s="15">
        <f>P87</f>
        <v>29.183199999999999</v>
      </c>
      <c r="P67" s="4">
        <f>AVERAGE(O67)</f>
        <v>29.183199999999999</v>
      </c>
      <c r="Q67" s="4">
        <f>SUM(P67,-P74)</f>
        <v>8.3520000000000003</v>
      </c>
      <c r="R67" s="4">
        <f>SUM(Q70,-Q67)</f>
        <v>-0.9673000000000016</v>
      </c>
      <c r="S67" s="14">
        <f>POWER(2,-R67)</f>
        <v>1.955178058400441</v>
      </c>
      <c r="BF67" s="17" t="s">
        <v>20</v>
      </c>
      <c r="BG67" s="16" t="s">
        <v>28</v>
      </c>
      <c r="BH67" s="4" t="s">
        <v>72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32</v>
      </c>
      <c r="BQ67" s="16" t="s">
        <v>28</v>
      </c>
      <c r="BR67" s="4" t="s">
        <v>72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72</v>
      </c>
      <c r="D68" s="7"/>
      <c r="F68" s="4"/>
      <c r="G68" s="4"/>
      <c r="H68" s="4"/>
      <c r="I68" s="5"/>
      <c r="K68" s="4" t="s">
        <v>5</v>
      </c>
      <c r="L68" s="7"/>
      <c r="M68" s="4" t="s">
        <v>72</v>
      </c>
      <c r="N68" s="7"/>
      <c r="P68" s="4"/>
      <c r="Q68" s="4"/>
      <c r="R68" s="4"/>
      <c r="S68" s="5"/>
      <c r="BF68" s="4" t="s">
        <v>5</v>
      </c>
      <c r="BG68" s="7"/>
      <c r="BH68" s="4" t="s">
        <v>72</v>
      </c>
      <c r="BI68" s="7"/>
      <c r="BK68" s="4"/>
      <c r="BL68" s="4"/>
      <c r="BM68" s="4"/>
      <c r="BN68" s="5"/>
      <c r="BP68" s="4" t="s">
        <v>5</v>
      </c>
      <c r="BQ68" s="7"/>
      <c r="BR68" s="4" t="s">
        <v>72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72</v>
      </c>
      <c r="D70" s="6"/>
      <c r="E70">
        <f>P89</f>
        <v>27.4681</v>
      </c>
      <c r="F70" s="4">
        <f>AVERAGE(E70:E71)</f>
        <v>27.4681</v>
      </c>
      <c r="G70" s="4">
        <f>SUM(F70,-F77)</f>
        <v>3.5627999999999993</v>
      </c>
      <c r="H70" s="4"/>
      <c r="I70" s="5"/>
      <c r="K70" s="4" t="s">
        <v>6</v>
      </c>
      <c r="L70" s="7"/>
      <c r="M70" s="4" t="s">
        <v>72</v>
      </c>
      <c r="N70" s="6"/>
      <c r="O70" s="15">
        <f>P88</f>
        <v>29.178899999999999</v>
      </c>
      <c r="P70" s="4">
        <f>AVERAGE(O70:O71)</f>
        <v>29.178899999999999</v>
      </c>
      <c r="Q70" s="4">
        <f>SUM(P70,-P77)</f>
        <v>7.3846999999999987</v>
      </c>
      <c r="R70" s="4"/>
      <c r="S70" s="5"/>
      <c r="BF70" s="4" t="s">
        <v>6</v>
      </c>
      <c r="BG70" s="7"/>
      <c r="BH70" s="4" t="s">
        <v>72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72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72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72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72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72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20.831199999999999</v>
      </c>
      <c r="F74" s="4">
        <f>AVERAGE(E74)</f>
        <v>20.831199999999999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20.831199999999999</v>
      </c>
      <c r="P74" s="4">
        <f>AVERAGE(O74)</f>
        <v>20.831199999999999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23.9053</v>
      </c>
      <c r="F77" s="4">
        <f>AVERAGE(E77:E78)</f>
        <v>23.9053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21.7942</v>
      </c>
      <c r="P77" s="4">
        <f>AVERAGE(O77:O78)</f>
        <v>21.7942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24</v>
      </c>
      <c r="B83" s="16" t="s">
        <v>30</v>
      </c>
      <c r="C83" s="4" t="s">
        <v>72</v>
      </c>
      <c r="D83" s="4"/>
      <c r="E83" s="15">
        <f>P87</f>
        <v>29.183199999999999</v>
      </c>
      <c r="F83" s="4">
        <f>AVERAGE(E83:E84)</f>
        <v>29.183199999999999</v>
      </c>
      <c r="G83" s="4">
        <f>SUM(F83,-F90)</f>
        <v>8.3520000000000003</v>
      </c>
      <c r="H83" s="4">
        <f>SUM(G86,-G83)</f>
        <v>-4.5947000000000031</v>
      </c>
      <c r="I83" s="14">
        <f>POWER(2,-H83)</f>
        <v>24.162536388373862</v>
      </c>
      <c r="BF83" s="17" t="s">
        <v>20</v>
      </c>
      <c r="BG83" s="16" t="s">
        <v>30</v>
      </c>
      <c r="BH83" s="4" t="s">
        <v>72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72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72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72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33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72</v>
      </c>
      <c r="D86" s="6"/>
      <c r="E86">
        <f>P90</f>
        <v>27.698699999999999</v>
      </c>
      <c r="F86" s="4">
        <f>AVERAGE(E86:E87)</f>
        <v>27.698699999999999</v>
      </c>
      <c r="G86" s="4">
        <f>SUM(F86,-F93)</f>
        <v>3.7572999999999972</v>
      </c>
      <c r="H86" s="4"/>
      <c r="I86" s="5"/>
      <c r="O86" s="13" t="s">
        <v>22</v>
      </c>
      <c r="P86" s="13" t="s">
        <v>72</v>
      </c>
      <c r="BF86" s="4" t="s">
        <v>6</v>
      </c>
      <c r="BG86" s="7"/>
      <c r="BH86" s="4" t="s">
        <v>72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33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72</v>
      </c>
      <c r="D87" s="4"/>
      <c r="E87" s="8" t="s">
        <v>7</v>
      </c>
      <c r="F87" s="4"/>
      <c r="G87" s="4"/>
      <c r="H87" s="4"/>
      <c r="I87" s="5"/>
      <c r="N87" t="s">
        <v>60</v>
      </c>
      <c r="O87">
        <v>20.831199999999999</v>
      </c>
      <c r="P87">
        <v>29.183199999999999</v>
      </c>
      <c r="BF87" s="4" t="s">
        <v>6</v>
      </c>
      <c r="BG87" s="7"/>
      <c r="BH87" s="4" t="s">
        <v>72</v>
      </c>
      <c r="BI87" s="4"/>
      <c r="BJ87" s="8" t="s">
        <v>7</v>
      </c>
      <c r="BK87" s="4"/>
      <c r="BL87" s="4"/>
      <c r="BM87" s="4"/>
      <c r="BN87" s="5"/>
      <c r="BS87" s="22" t="s">
        <v>19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60</v>
      </c>
      <c r="O88">
        <v>21.7942</v>
      </c>
      <c r="P88">
        <v>29.178899999999999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18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62</v>
      </c>
      <c r="O89">
        <v>23.9053</v>
      </c>
      <c r="P89">
        <v>27.4681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20.831199999999999</v>
      </c>
      <c r="F90" s="4">
        <f>AVERAGE(E90:E91)</f>
        <v>20.831199999999999</v>
      </c>
      <c r="G90" s="4"/>
      <c r="H90" s="4"/>
      <c r="I90" s="5"/>
      <c r="N90" t="s">
        <v>62</v>
      </c>
      <c r="O90">
        <v>23.941400000000002</v>
      </c>
      <c r="P90">
        <v>27.698699999999999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23.941400000000002</v>
      </c>
      <c r="F93" s="4">
        <f>AVERAGE(E93:E94)</f>
        <v>23.941400000000002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25</v>
      </c>
      <c r="B99" s="16" t="s">
        <v>28</v>
      </c>
      <c r="C99" s="4" t="s">
        <v>72</v>
      </c>
      <c r="D99" s="4"/>
      <c r="E99" s="15">
        <f>P119</f>
        <v>29.183199999999999</v>
      </c>
      <c r="F99" s="4">
        <f>AVERAGE(E99)</f>
        <v>29.183199999999999</v>
      </c>
      <c r="G99" s="4">
        <f>SUM(F99,-F106)</f>
        <v>7.7788000000000004</v>
      </c>
      <c r="H99" s="4">
        <f>SUM(G102,-G99)</f>
        <v>-6.8236999999999988</v>
      </c>
      <c r="I99" s="14">
        <f>POWER(2,-H99)</f>
        <v>113.27612430908151</v>
      </c>
      <c r="K99" s="17" t="s">
        <v>35</v>
      </c>
      <c r="L99" s="16" t="s">
        <v>28</v>
      </c>
      <c r="M99" s="4" t="s">
        <v>72</v>
      </c>
      <c r="N99" s="4"/>
      <c r="O99" s="15">
        <f>P119</f>
        <v>29.183199999999999</v>
      </c>
      <c r="P99" s="4">
        <f>AVERAGE(O99)</f>
        <v>29.183199999999999</v>
      </c>
      <c r="Q99" s="4">
        <f>SUM(P99,-P106)</f>
        <v>7.7788000000000004</v>
      </c>
      <c r="R99" s="4">
        <f>SUM(Q102,-Q99)</f>
        <v>-6.8300000000000693E-2</v>
      </c>
      <c r="S99" s="14">
        <f>POWER(2,-R99)</f>
        <v>1.0484804782361565</v>
      </c>
    </row>
    <row r="100" spans="1:19" x14ac:dyDescent="0.2">
      <c r="A100" s="4" t="s">
        <v>5</v>
      </c>
      <c r="B100" s="7"/>
      <c r="C100" s="4" t="s">
        <v>72</v>
      </c>
      <c r="D100" s="7"/>
      <c r="F100" s="4"/>
      <c r="G100" s="4"/>
      <c r="H100" s="4"/>
      <c r="I100" s="5"/>
      <c r="K100" s="4" t="s">
        <v>5</v>
      </c>
      <c r="L100" s="7"/>
      <c r="M100" s="4" t="s">
        <v>72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72</v>
      </c>
      <c r="D102" s="6"/>
      <c r="E102">
        <f>P121</f>
        <v>26.958400000000001</v>
      </c>
      <c r="F102" s="4">
        <f>AVERAGE(E102:E103)</f>
        <v>26.958400000000001</v>
      </c>
      <c r="G102" s="4">
        <f>SUM(F102,-F109)</f>
        <v>0.95510000000000161</v>
      </c>
      <c r="H102" s="4"/>
      <c r="I102" s="5"/>
      <c r="K102" s="4" t="s">
        <v>6</v>
      </c>
      <c r="L102" s="7"/>
      <c r="M102" s="4" t="s">
        <v>72</v>
      </c>
      <c r="N102" s="6"/>
      <c r="O102" s="15">
        <f>P120</f>
        <v>29.178899999999999</v>
      </c>
      <c r="P102" s="4">
        <f>AVERAGE(O102:O103)</f>
        <v>29.178899999999999</v>
      </c>
      <c r="Q102" s="4">
        <f>SUM(P102,-P109)</f>
        <v>7.7104999999999997</v>
      </c>
      <c r="R102" s="4"/>
      <c r="S102" s="5"/>
    </row>
    <row r="103" spans="1:19" x14ac:dyDescent="0.2">
      <c r="A103" s="4" t="s">
        <v>6</v>
      </c>
      <c r="B103" s="7"/>
      <c r="C103" s="4" t="s">
        <v>72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72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21.404399999999999</v>
      </c>
      <c r="F106" s="4">
        <f>AVERAGE(E106)</f>
        <v>21.404399999999999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21.404399999999999</v>
      </c>
      <c r="P106" s="4">
        <f>AVERAGE(O106)</f>
        <v>21.404399999999999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26.003299999999999</v>
      </c>
      <c r="F109" s="4">
        <f>AVERAGE(E109:E110)</f>
        <v>26.003299999999999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21.468399999999999</v>
      </c>
      <c r="P109" s="4">
        <f>AVERAGE(O109:O110)</f>
        <v>21.468399999999999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25</v>
      </c>
      <c r="B115" s="16" t="s">
        <v>30</v>
      </c>
      <c r="C115" s="4" t="s">
        <v>72</v>
      </c>
      <c r="D115" s="4"/>
      <c r="E115" s="15">
        <f>P119</f>
        <v>29.183199999999999</v>
      </c>
      <c r="F115" s="4">
        <f>AVERAGE(E115:E116)</f>
        <v>29.183199999999999</v>
      </c>
      <c r="G115" s="4">
        <f>SUM(F115,-F122)</f>
        <v>7.7788000000000004</v>
      </c>
      <c r="H115" s="4">
        <f>SUM(G118,-G115)</f>
        <v>-6.9959000000000024</v>
      </c>
      <c r="I115" s="14">
        <f>POWER(2,-H115)</f>
        <v>127.63675276090946</v>
      </c>
    </row>
    <row r="116" spans="1:16" x14ac:dyDescent="0.2">
      <c r="A116" s="4" t="s">
        <v>5</v>
      </c>
      <c r="B116" s="7"/>
      <c r="C116" s="4" t="s">
        <v>72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72</v>
      </c>
      <c r="D118" s="6"/>
      <c r="E118">
        <f>P122</f>
        <v>27.2105</v>
      </c>
      <c r="F118" s="4">
        <f>AVERAGE(E118:E119)</f>
        <v>27.2105</v>
      </c>
      <c r="G118" s="4">
        <f>SUM(F118,-F125)</f>
        <v>0.78289999999999793</v>
      </c>
      <c r="H118" s="4"/>
      <c r="I118" s="5"/>
      <c r="O118" s="13" t="s">
        <v>22</v>
      </c>
      <c r="P118" s="13" t="s">
        <v>72</v>
      </c>
    </row>
    <row r="119" spans="1:16" x14ac:dyDescent="0.2">
      <c r="A119" s="4" t="s">
        <v>6</v>
      </c>
      <c r="B119" s="7"/>
      <c r="C119" s="4" t="s">
        <v>72</v>
      </c>
      <c r="D119" s="4"/>
      <c r="E119" s="8" t="s">
        <v>7</v>
      </c>
      <c r="F119" s="4"/>
      <c r="G119" s="4"/>
      <c r="H119" s="4"/>
      <c r="I119" s="5"/>
      <c r="N119" s="26" t="s">
        <v>51</v>
      </c>
      <c r="O119" s="26">
        <v>21.404399999999999</v>
      </c>
      <c r="P119" s="26">
        <v>29.183199999999999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52</v>
      </c>
      <c r="O120" s="26">
        <v>21.468399999999999</v>
      </c>
      <c r="P120" s="26">
        <v>29.178899999999999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45</v>
      </c>
      <c r="O121" s="26">
        <v>26.003299999999999</v>
      </c>
      <c r="P121" s="26">
        <v>26.958400000000001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21.404399999999999</v>
      </c>
      <c r="F122" s="4">
        <f>AVERAGE(E122:E123)</f>
        <v>21.404399999999999</v>
      </c>
      <c r="G122" s="4"/>
      <c r="H122" s="4"/>
      <c r="I122" s="5"/>
      <c r="N122" s="26" t="s">
        <v>45</v>
      </c>
      <c r="O122" s="26">
        <v>26.427600000000002</v>
      </c>
      <c r="P122" s="26">
        <v>27.2105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26.427600000000002</v>
      </c>
      <c r="F125" s="4">
        <f>AVERAGE(E125:E126)</f>
        <v>26.427600000000002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10</v>
      </c>
      <c r="B132" s="16" t="s">
        <v>28</v>
      </c>
      <c r="C132" s="4" t="s">
        <v>72</v>
      </c>
      <c r="D132" s="4"/>
      <c r="E132" s="15">
        <f>P152</f>
        <v>24.342300000000002</v>
      </c>
      <c r="F132" s="4">
        <f>AVERAGE(E132)</f>
        <v>24.342300000000002</v>
      </c>
      <c r="G132" s="4">
        <f>SUM(F132,-F139)</f>
        <v>4.2513000000000005</v>
      </c>
      <c r="H132" s="4">
        <f>SUM(G135,-G132)</f>
        <v>-5.6713000000000022</v>
      </c>
      <c r="I132" s="14">
        <f>POWER(2,-H132)</f>
        <v>50.960234102915173</v>
      </c>
      <c r="K132" s="17" t="s">
        <v>36</v>
      </c>
      <c r="L132" s="16" t="s">
        <v>28</v>
      </c>
      <c r="M132" s="4" t="s">
        <v>72</v>
      </c>
      <c r="N132" s="4"/>
      <c r="O132" s="15">
        <f>P152</f>
        <v>24.342300000000002</v>
      </c>
      <c r="P132" s="4">
        <f>AVERAGE(O132)</f>
        <v>24.342300000000002</v>
      </c>
      <c r="Q132" s="4">
        <f>SUM(P132,-P139)</f>
        <v>4.2513000000000005</v>
      </c>
      <c r="R132" s="4">
        <f>SUM(Q135,-Q132)</f>
        <v>0.32220000000000226</v>
      </c>
      <c r="S132" s="14">
        <f>POWER(2,-R132)</f>
        <v>0.79984923799775831</v>
      </c>
    </row>
    <row r="133" spans="1:19" x14ac:dyDescent="0.2">
      <c r="A133" s="4" t="s">
        <v>5</v>
      </c>
      <c r="B133" s="7"/>
      <c r="C133" s="4" t="s">
        <v>72</v>
      </c>
      <c r="D133" s="7"/>
      <c r="F133" s="4"/>
      <c r="G133" s="4"/>
      <c r="H133" s="4"/>
      <c r="I133" s="5"/>
      <c r="K133" s="4" t="s">
        <v>5</v>
      </c>
      <c r="L133" s="7"/>
      <c r="M133" s="4" t="s">
        <v>72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72</v>
      </c>
      <c r="D135" s="6"/>
      <c r="E135">
        <f>P154</f>
        <v>28.579499999999999</v>
      </c>
      <c r="F135" s="4">
        <f>AVERAGE(E135:E136)</f>
        <v>28.579499999999999</v>
      </c>
      <c r="G135" s="4">
        <f>SUM(F135,-F142)</f>
        <v>-1.4200000000000017</v>
      </c>
      <c r="H135" s="4"/>
      <c r="I135" s="5"/>
      <c r="K135" s="4" t="s">
        <v>6</v>
      </c>
      <c r="L135" s="7"/>
      <c r="M135" s="4" t="s">
        <v>72</v>
      </c>
      <c r="N135" s="6"/>
      <c r="O135" s="15">
        <f>P153</f>
        <v>24.464300000000001</v>
      </c>
      <c r="P135" s="4">
        <f>AVERAGE(O135:O136)</f>
        <v>24.464300000000001</v>
      </c>
      <c r="Q135" s="4">
        <f>SUM(P135,-P142)</f>
        <v>4.5735000000000028</v>
      </c>
      <c r="R135" s="4"/>
      <c r="S135" s="5"/>
    </row>
    <row r="136" spans="1:19" x14ac:dyDescent="0.2">
      <c r="A136" s="4" t="s">
        <v>6</v>
      </c>
      <c r="B136" s="7"/>
      <c r="C136" s="4" t="s">
        <v>72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72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20.091000000000001</v>
      </c>
      <c r="F139" s="4">
        <f>AVERAGE(E139)</f>
        <v>20.091000000000001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20.091000000000001</v>
      </c>
      <c r="P139" s="4">
        <f>AVERAGE(O139)</f>
        <v>20.091000000000001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29.999500000000001</v>
      </c>
      <c r="F142" s="4">
        <f>AVERAGE(E142:E143)</f>
        <v>29.999500000000001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19.890799999999999</v>
      </c>
      <c r="P142" s="4">
        <f>AVERAGE(O142:O143)</f>
        <v>19.890799999999999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10</v>
      </c>
      <c r="B148" s="16" t="s">
        <v>30</v>
      </c>
      <c r="C148" s="4" t="s">
        <v>72</v>
      </c>
      <c r="D148" s="4"/>
      <c r="E148" s="15">
        <f>P152</f>
        <v>24.342300000000002</v>
      </c>
      <c r="F148" s="4">
        <f>AVERAGE(E148:E149)</f>
        <v>24.342300000000002</v>
      </c>
      <c r="G148" s="4">
        <f>SUM(F148,-F155)</f>
        <v>4.2513000000000005</v>
      </c>
      <c r="H148" s="4">
        <f>SUM(G151,-G148)</f>
        <v>-5.866699999999998</v>
      </c>
      <c r="I148" s="14">
        <f>POWER(2,-H148)</f>
        <v>58.351587460095082</v>
      </c>
    </row>
    <row r="149" spans="1:19" x14ac:dyDescent="0.2">
      <c r="A149" s="4" t="s">
        <v>5</v>
      </c>
      <c r="B149" s="7"/>
      <c r="C149" s="4" t="s">
        <v>72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72</v>
      </c>
      <c r="D151" s="6"/>
      <c r="E151">
        <f>P155</f>
        <v>28.392800000000001</v>
      </c>
      <c r="F151" s="4">
        <f>AVERAGE(E151:E152)</f>
        <v>28.392800000000001</v>
      </c>
      <c r="G151" s="4">
        <f>SUM(F151,-F158)</f>
        <v>-1.6153999999999975</v>
      </c>
      <c r="H151" s="4"/>
      <c r="I151" s="5"/>
      <c r="O151" s="13" t="s">
        <v>22</v>
      </c>
      <c r="P151" s="13" t="s">
        <v>72</v>
      </c>
    </row>
    <row r="152" spans="1:19" x14ac:dyDescent="0.2">
      <c r="A152" s="4" t="s">
        <v>6</v>
      </c>
      <c r="B152" s="7"/>
      <c r="C152" s="4" t="s">
        <v>72</v>
      </c>
      <c r="D152" s="4"/>
      <c r="E152" s="8" t="s">
        <v>7</v>
      </c>
      <c r="F152" s="4"/>
      <c r="G152" s="4"/>
      <c r="H152" s="4"/>
      <c r="I152" s="5"/>
      <c r="N152" s="9" t="s">
        <v>53</v>
      </c>
      <c r="O152" s="9">
        <v>20.091000000000001</v>
      </c>
      <c r="P152" s="9">
        <v>24.342300000000002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53</v>
      </c>
      <c r="O153" s="9">
        <v>19.890799999999999</v>
      </c>
      <c r="P153" s="9">
        <v>24.464300000000001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46</v>
      </c>
      <c r="O154" s="9">
        <v>29.999500000000001</v>
      </c>
      <c r="P154" s="9">
        <v>28.579499999999999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20.091000000000001</v>
      </c>
      <c r="F155" s="4">
        <f>AVERAGE(E155:E156)</f>
        <v>20.091000000000001</v>
      </c>
      <c r="G155" s="4"/>
      <c r="H155" s="4"/>
      <c r="I155" s="5"/>
      <c r="N155" s="9" t="s">
        <v>46</v>
      </c>
      <c r="O155" s="9">
        <v>30.008199999999999</v>
      </c>
      <c r="P155" s="9">
        <v>28.392800000000001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30.008199999999999</v>
      </c>
      <c r="F158" s="4">
        <f>AVERAGE(E158:E159)</f>
        <v>30.008199999999999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N163" s="1"/>
    </row>
    <row r="165" spans="1:14" x14ac:dyDescent="0.2">
      <c r="M165">
        <f>S67</f>
        <v>1.955178058400441</v>
      </c>
      <c r="N165">
        <f>I35</f>
        <v>93.377302031371102</v>
      </c>
    </row>
    <row r="166" spans="1:14" x14ac:dyDescent="0.2">
      <c r="M166" s="1">
        <f>S99</f>
        <v>1.0484804782361565</v>
      </c>
      <c r="N166" s="1">
        <f>I51</f>
        <v>81.064592238285798</v>
      </c>
    </row>
    <row r="167" spans="1:14" x14ac:dyDescent="0.2">
      <c r="M167" s="1">
        <f>S132</f>
        <v>0.79984923799775831</v>
      </c>
      <c r="N167">
        <f>I67</f>
        <v>27.649854814913613</v>
      </c>
    </row>
    <row r="169" spans="1:14" x14ac:dyDescent="0.2">
      <c r="N169">
        <f>I99</f>
        <v>113.27612430908151</v>
      </c>
    </row>
    <row r="170" spans="1:14" x14ac:dyDescent="0.2">
      <c r="N170">
        <f>I115</f>
        <v>127.63675276090946</v>
      </c>
    </row>
    <row r="171" spans="1:14" x14ac:dyDescent="0.2">
      <c r="N171">
        <f>I132</f>
        <v>50.960234102915173</v>
      </c>
    </row>
    <row r="172" spans="1:14" x14ac:dyDescent="0.2">
      <c r="N172">
        <f>I148</f>
        <v>58.351587460095082</v>
      </c>
    </row>
    <row r="179" spans="12:15" x14ac:dyDescent="0.2">
      <c r="L179" t="s">
        <v>3</v>
      </c>
      <c r="M179">
        <f>AVERAGE(M163:M168)</f>
        <v>1.2678359248781186</v>
      </c>
      <c r="N179">
        <f>AVERAGE(N163:N172)</f>
        <v>78.902349673938829</v>
      </c>
    </row>
    <row r="180" spans="12:15" x14ac:dyDescent="0.2">
      <c r="L180" t="s">
        <v>2</v>
      </c>
      <c r="M180">
        <f>STDEV(M163:M168)</f>
        <v>0.60809849514028957</v>
      </c>
      <c r="N180">
        <f>STDEV(N163:N172)</f>
        <v>35.591927560887299</v>
      </c>
    </row>
    <row r="181" spans="12:15" x14ac:dyDescent="0.2">
      <c r="L181" t="s">
        <v>1</v>
      </c>
      <c r="N181">
        <f>TTEST(M163:M167,N163:N172,2,2)</f>
        <v>6.4968624835892389E-3</v>
      </c>
      <c r="O181" t="str">
        <f>IF(AND(N181&gt;=0.01, N181&lt;0.05), "Significativo *", IF(AND(N181&gt;=0.001, N181&lt;0.01), "Significativo **", IF(N181&lt;0.001, "Significativo ***", "Non significativo")))</f>
        <v>Significativo **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1.2678359248781186</v>
      </c>
      <c r="M184">
        <f>N179</f>
        <v>78.902349673938829</v>
      </c>
    </row>
    <row r="185" spans="12:15" x14ac:dyDescent="0.2">
      <c r="L185">
        <f>M180</f>
        <v>0.60809849514028957</v>
      </c>
      <c r="M185">
        <f>N180</f>
        <v>35.591927560887299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A146" zoomScale="85" zoomScaleNormal="85" workbookViewId="0">
      <selection activeCell="M163" sqref="M163:N172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131</v>
      </c>
      <c r="B2" s="16" t="s">
        <v>44</v>
      </c>
      <c r="C2" s="4" t="s">
        <v>71</v>
      </c>
      <c r="D2" s="4"/>
      <c r="E2" s="15">
        <f>P19</f>
        <v>36.691400000000002</v>
      </c>
      <c r="F2" s="4">
        <f>AVERAGE(E2)</f>
        <v>36.691400000000002</v>
      </c>
      <c r="G2" s="4">
        <f>SUM(F2,-F9)</f>
        <v>11.499000000000002</v>
      </c>
      <c r="H2" s="4">
        <f>SUM(G5,-G2)</f>
        <v>-3.8444000000000003</v>
      </c>
      <c r="I2" s="14">
        <f>POWER(2,-H2)</f>
        <v>14.364142844669127</v>
      </c>
      <c r="K2" s="17" t="s">
        <v>132</v>
      </c>
      <c r="L2" s="16" t="s">
        <v>28</v>
      </c>
      <c r="M2" s="4" t="s">
        <v>71</v>
      </c>
      <c r="N2" s="4"/>
      <c r="O2" s="15">
        <f>P19</f>
        <v>36.691400000000002</v>
      </c>
      <c r="P2" s="4">
        <f>AVERAGE(O2)</f>
        <v>36.691400000000002</v>
      </c>
      <c r="Q2" s="4">
        <f>SUM(P2,-P9)</f>
        <v>11.499000000000002</v>
      </c>
      <c r="R2" s="4">
        <f>SUM(Q5,-Q2)</f>
        <v>2.9615999999999971</v>
      </c>
      <c r="S2" s="14">
        <f>POWER(2,-R2)</f>
        <v>0.12837178049641326</v>
      </c>
    </row>
    <row r="3" spans="1:19" x14ac:dyDescent="0.2">
      <c r="A3" s="4" t="s">
        <v>5</v>
      </c>
      <c r="B3" s="7"/>
      <c r="C3" s="4" t="s">
        <v>71</v>
      </c>
      <c r="D3" s="7"/>
      <c r="F3" s="4"/>
      <c r="G3" s="4"/>
      <c r="H3" s="4"/>
      <c r="I3" s="5"/>
      <c r="K3" s="4" t="s">
        <v>5</v>
      </c>
      <c r="L3" s="7"/>
      <c r="M3" s="4" t="s">
        <v>71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71</v>
      </c>
      <c r="D5" s="6"/>
      <c r="E5">
        <f>P21</f>
        <v>29.668900000000001</v>
      </c>
      <c r="F5" s="4">
        <f>AVERAGE(E5:E6)</f>
        <v>29.668900000000001</v>
      </c>
      <c r="G5" s="4">
        <f>SUM(F5,-F12)</f>
        <v>7.6546000000000021</v>
      </c>
      <c r="H5" s="4"/>
      <c r="I5" s="5"/>
      <c r="K5" s="4" t="s">
        <v>6</v>
      </c>
      <c r="L5" s="7"/>
      <c r="M5" s="4" t="s">
        <v>71</v>
      </c>
      <c r="N5" s="6"/>
      <c r="O5" s="15">
        <f>P20</f>
        <v>36.819099999999999</v>
      </c>
      <c r="P5" s="4">
        <f>AVERAGE(O5:O6)</f>
        <v>36.819099999999999</v>
      </c>
      <c r="Q5" s="4">
        <f>SUM(P5,-P12)</f>
        <v>14.460599999999999</v>
      </c>
      <c r="R5" s="4"/>
      <c r="S5" s="5"/>
    </row>
    <row r="6" spans="1:19" x14ac:dyDescent="0.2">
      <c r="A6" s="4" t="s">
        <v>6</v>
      </c>
      <c r="B6" s="7"/>
      <c r="C6" s="4" t="s">
        <v>71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71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25.192399999999999</v>
      </c>
      <c r="F9" s="4">
        <f>AVERAGE(E9)</f>
        <v>25.192399999999999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25.192399999999999</v>
      </c>
      <c r="P9" s="4">
        <f>AVERAGE(O9)</f>
        <v>25.192399999999999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22.014299999999999</v>
      </c>
      <c r="F12" s="4">
        <f>AVERAGE(E12:E13)</f>
        <v>22.014299999999999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22.358499999999999</v>
      </c>
      <c r="P12" s="4">
        <f>AVERAGE(O12:O13)</f>
        <v>22.358499999999999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133</v>
      </c>
      <c r="B18" s="16" t="s">
        <v>30</v>
      </c>
      <c r="C18" s="4" t="s">
        <v>71</v>
      </c>
      <c r="D18" s="4"/>
      <c r="E18" s="15">
        <f>P19</f>
        <v>36.691400000000002</v>
      </c>
      <c r="F18" s="4">
        <f>AVERAGE(E18:E19)</f>
        <v>36.691400000000002</v>
      </c>
      <c r="G18" s="4">
        <f>SUM(F18,-F25)</f>
        <v>11.499000000000002</v>
      </c>
      <c r="H18" s="4">
        <f>SUM(G21,-G18)</f>
        <v>-4.4607000000000028</v>
      </c>
      <c r="I18" s="14">
        <f>POWER(2,-H18)</f>
        <v>22.01935035416663</v>
      </c>
      <c r="O18" s="13" t="s">
        <v>22</v>
      </c>
      <c r="P18" s="13" t="s">
        <v>71</v>
      </c>
    </row>
    <row r="19" spans="1:16" x14ac:dyDescent="0.2">
      <c r="A19" s="4" t="s">
        <v>5</v>
      </c>
      <c r="B19" s="7"/>
      <c r="C19" s="4" t="s">
        <v>71</v>
      </c>
      <c r="D19" s="7"/>
      <c r="E19" s="8" t="s">
        <v>7</v>
      </c>
      <c r="F19" s="4"/>
      <c r="G19" s="4"/>
      <c r="H19" s="4"/>
      <c r="I19" s="5"/>
      <c r="N19" s="25" t="s">
        <v>151</v>
      </c>
      <c r="O19" s="25">
        <v>25.192399999999999</v>
      </c>
      <c r="P19" s="25">
        <v>36.691400000000002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151</v>
      </c>
      <c r="O20" s="25">
        <v>22.358499999999999</v>
      </c>
      <c r="P20" s="25">
        <v>36.819099999999999</v>
      </c>
    </row>
    <row r="21" spans="1:16" x14ac:dyDescent="0.2">
      <c r="A21" s="4" t="s">
        <v>6</v>
      </c>
      <c r="B21" s="7"/>
      <c r="C21" s="4" t="s">
        <v>71</v>
      </c>
      <c r="D21" s="6"/>
      <c r="E21">
        <f>P22</f>
        <v>29.068899999999999</v>
      </c>
      <c r="F21" s="4">
        <f>AVERAGE(E21:E22)</f>
        <v>29.068899999999999</v>
      </c>
      <c r="G21" s="4">
        <f>SUM(F21,-F28)</f>
        <v>7.0382999999999996</v>
      </c>
      <c r="H21" s="4"/>
      <c r="I21" s="5"/>
      <c r="N21" s="25" t="s">
        <v>134</v>
      </c>
      <c r="O21" s="25">
        <v>22.014299999999999</v>
      </c>
      <c r="P21" s="25">
        <v>29.668900000000001</v>
      </c>
    </row>
    <row r="22" spans="1:16" x14ac:dyDescent="0.2">
      <c r="A22" s="4" t="s">
        <v>6</v>
      </c>
      <c r="B22" s="7"/>
      <c r="C22" s="4" t="s">
        <v>71</v>
      </c>
      <c r="D22" s="4"/>
      <c r="E22" s="8" t="s">
        <v>7</v>
      </c>
      <c r="F22" s="4"/>
      <c r="G22" s="4"/>
      <c r="H22" s="4"/>
      <c r="I22" s="5"/>
      <c r="N22" s="25" t="s">
        <v>134</v>
      </c>
      <c r="O22" s="25">
        <v>22.0306</v>
      </c>
      <c r="P22" s="25">
        <v>29.068899999999999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25.192399999999999</v>
      </c>
      <c r="F25" s="4">
        <f>AVERAGE(E25:E26)</f>
        <v>25.192399999999999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22.0306</v>
      </c>
      <c r="F28" s="4">
        <f>AVERAGE(E28:E29)</f>
        <v>22.0306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135</v>
      </c>
      <c r="B35" s="16" t="s">
        <v>28</v>
      </c>
      <c r="C35" s="4" t="s">
        <v>71</v>
      </c>
      <c r="D35" s="4"/>
      <c r="E35" s="15">
        <f>P53</f>
        <v>36.691400000000002</v>
      </c>
      <c r="F35" s="4">
        <f>AVERAGE(E35)</f>
        <v>36.691400000000002</v>
      </c>
      <c r="G35" s="4">
        <f>SUM(F35,-F42)</f>
        <v>17.512500000000003</v>
      </c>
      <c r="H35" s="4">
        <f>SUM(G38,-G35)</f>
        <v>-11.969500000000004</v>
      </c>
      <c r="I35" s="14">
        <f>POWER(2,-H35)</f>
        <v>4010.3154286259614</v>
      </c>
      <c r="K35" s="17" t="s">
        <v>136</v>
      </c>
      <c r="L35" s="16" t="s">
        <v>28</v>
      </c>
      <c r="M35" s="4" t="s">
        <v>71</v>
      </c>
      <c r="N35" s="4"/>
      <c r="O35" s="15">
        <f>P53</f>
        <v>36.691400000000002</v>
      </c>
      <c r="P35" s="4">
        <f>AVERAGE(O35)</f>
        <v>36.691400000000002</v>
      </c>
      <c r="Q35" s="4">
        <f>SUM(P35,-P42)</f>
        <v>17.512500000000003</v>
      </c>
      <c r="R35" s="4">
        <f>SUM(Q38,-Q35)</f>
        <v>0.80829999999999558</v>
      </c>
      <c r="S35" s="14">
        <f>POWER(2,-R35)</f>
        <v>0.57105436366036777</v>
      </c>
    </row>
    <row r="36" spans="1:19" x14ac:dyDescent="0.2">
      <c r="A36" s="4" t="s">
        <v>5</v>
      </c>
      <c r="B36" s="7"/>
      <c r="C36" s="4" t="s">
        <v>71</v>
      </c>
      <c r="D36" s="7"/>
      <c r="F36" s="4"/>
      <c r="G36" s="4"/>
      <c r="H36" s="4"/>
      <c r="I36" s="5"/>
      <c r="K36" s="4" t="s">
        <v>5</v>
      </c>
      <c r="L36" s="7"/>
      <c r="M36" s="4" t="s">
        <v>71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71</v>
      </c>
      <c r="D38" s="6"/>
      <c r="E38">
        <f>P55</f>
        <v>29.1753</v>
      </c>
      <c r="F38" s="4">
        <f>AVERAGE(E38:E39)</f>
        <v>29.1753</v>
      </c>
      <c r="G38" s="4">
        <f>SUM(F38,-F45)</f>
        <v>5.5429999999999993</v>
      </c>
      <c r="H38" s="4"/>
      <c r="I38" s="5"/>
      <c r="K38" s="4" t="s">
        <v>6</v>
      </c>
      <c r="L38" s="7"/>
      <c r="M38" s="4" t="s">
        <v>71</v>
      </c>
      <c r="N38" s="6"/>
      <c r="O38" s="15">
        <f>P54</f>
        <v>36.819099999999999</v>
      </c>
      <c r="P38" s="4">
        <f>AVERAGE(O38:O39)</f>
        <v>36.819099999999999</v>
      </c>
      <c r="Q38" s="4">
        <f>SUM(P38,-P45)</f>
        <v>18.320799999999998</v>
      </c>
      <c r="R38" s="4"/>
      <c r="S38" s="5"/>
    </row>
    <row r="39" spans="1:19" x14ac:dyDescent="0.2">
      <c r="A39" s="4" t="s">
        <v>6</v>
      </c>
      <c r="B39" s="7"/>
      <c r="C39" s="4" t="s">
        <v>71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71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19.178899999999999</v>
      </c>
      <c r="F42" s="4">
        <f>AVERAGE(E42)</f>
        <v>19.178899999999999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19.178899999999999</v>
      </c>
      <c r="P42" s="4">
        <f>AVERAGE(O42)</f>
        <v>19.178899999999999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23.632300000000001</v>
      </c>
      <c r="F45" s="4">
        <f>AVERAGE(E45:E46)</f>
        <v>23.632300000000001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18.4983</v>
      </c>
      <c r="P45" s="4">
        <f>AVERAGE(O45:O46)</f>
        <v>18.4983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135</v>
      </c>
      <c r="B51" s="16" t="s">
        <v>30</v>
      </c>
      <c r="C51" s="4" t="s">
        <v>71</v>
      </c>
      <c r="D51" s="4"/>
      <c r="E51" s="15">
        <f>P53</f>
        <v>36.691400000000002</v>
      </c>
      <c r="F51" s="4">
        <f>AVERAGE(E51:E52)</f>
        <v>36.691400000000002</v>
      </c>
      <c r="G51" s="4">
        <f>SUM(F51,-F58)</f>
        <v>17.512500000000003</v>
      </c>
      <c r="H51" s="4">
        <f>SUM(G54,-G51)</f>
        <v>-11.258300000000002</v>
      </c>
      <c r="I51" s="14">
        <f>POWER(2,-H51)</f>
        <v>2449.5482600820337</v>
      </c>
    </row>
    <row r="52" spans="1:16" x14ac:dyDescent="0.2">
      <c r="A52" s="4" t="s">
        <v>5</v>
      </c>
      <c r="B52" s="7"/>
      <c r="C52" s="4" t="s">
        <v>71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71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152</v>
      </c>
      <c r="O53">
        <v>19.178899999999999</v>
      </c>
      <c r="P53">
        <v>36.691400000000002</v>
      </c>
    </row>
    <row r="54" spans="1:16" x14ac:dyDescent="0.2">
      <c r="A54" s="4" t="s">
        <v>6</v>
      </c>
      <c r="B54" s="7"/>
      <c r="C54" s="4" t="s">
        <v>71</v>
      </c>
      <c r="D54" s="6"/>
      <c r="E54">
        <f>P56</f>
        <v>30.130500000000001</v>
      </c>
      <c r="F54" s="4">
        <f>AVERAGE(E54:E55)</f>
        <v>30.130500000000001</v>
      </c>
      <c r="G54" s="4">
        <f>SUM(F54,-F61)</f>
        <v>6.2542000000000009</v>
      </c>
      <c r="H54" s="4"/>
      <c r="I54" s="5"/>
      <c r="N54" t="s">
        <v>152</v>
      </c>
      <c r="O54">
        <v>18.4983</v>
      </c>
      <c r="P54">
        <v>36.819099999999999</v>
      </c>
    </row>
    <row r="55" spans="1:16" x14ac:dyDescent="0.2">
      <c r="A55" s="4" t="s">
        <v>6</v>
      </c>
      <c r="B55" s="7"/>
      <c r="C55" s="4" t="s">
        <v>71</v>
      </c>
      <c r="D55" s="4"/>
      <c r="E55" s="8" t="s">
        <v>7</v>
      </c>
      <c r="F55" s="4"/>
      <c r="G55" s="4"/>
      <c r="H55" s="4"/>
      <c r="I55" s="5"/>
      <c r="N55" t="s">
        <v>137</v>
      </c>
      <c r="O55">
        <v>23.632300000000001</v>
      </c>
      <c r="P55">
        <v>29.1753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137</v>
      </c>
      <c r="O56">
        <v>23.876300000000001</v>
      </c>
      <c r="P56">
        <v>30.130500000000001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19.178899999999999</v>
      </c>
      <c r="F58" s="4">
        <f>AVERAGE(E58:E59)</f>
        <v>19.178899999999999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23.876300000000001</v>
      </c>
      <c r="F61" s="4">
        <f>AVERAGE(E61:E62)</f>
        <v>23.876300000000001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138</v>
      </c>
      <c r="B67" s="16" t="s">
        <v>28</v>
      </c>
      <c r="C67" s="4" t="s">
        <v>71</v>
      </c>
      <c r="D67" s="4"/>
      <c r="E67" s="15">
        <f>P87</f>
        <v>37.9148</v>
      </c>
      <c r="F67" s="4">
        <f>AVERAGE(E67)</f>
        <v>37.9148</v>
      </c>
      <c r="G67" s="4">
        <f>SUM(F67,-F74)</f>
        <v>18.875599999999999</v>
      </c>
      <c r="H67" s="4">
        <f>SUM(G70,-G67)</f>
        <v>-14.273299999999999</v>
      </c>
      <c r="I67" s="14">
        <f>POWER(2,-H67)</f>
        <v>19801.196661112161</v>
      </c>
      <c r="K67" s="17" t="s">
        <v>139</v>
      </c>
      <c r="L67" s="16" t="s">
        <v>28</v>
      </c>
      <c r="M67" s="4" t="s">
        <v>71</v>
      </c>
      <c r="N67" s="4"/>
      <c r="O67" s="15">
        <f>P87</f>
        <v>37.9148</v>
      </c>
      <c r="P67" s="4">
        <f>AVERAGE(O67)</f>
        <v>37.9148</v>
      </c>
      <c r="Q67" s="4">
        <f>SUM(P67,-P74)</f>
        <v>18.875599999999999</v>
      </c>
      <c r="R67" s="4">
        <f>SUM(Q70,-Q67)</f>
        <v>-1.4059000000000026</v>
      </c>
      <c r="S67" s="14">
        <f>POWER(2,-R67)</f>
        <v>2.6498303554806912</v>
      </c>
      <c r="BF67" s="17" t="s">
        <v>135</v>
      </c>
      <c r="BG67" s="16" t="s">
        <v>28</v>
      </c>
      <c r="BH67" s="4" t="s">
        <v>71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136</v>
      </c>
      <c r="BQ67" s="16" t="s">
        <v>28</v>
      </c>
      <c r="BR67" s="4" t="s">
        <v>71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71</v>
      </c>
      <c r="D68" s="7"/>
      <c r="F68" s="4"/>
      <c r="G68" s="4"/>
      <c r="H68" s="4"/>
      <c r="I68" s="5"/>
      <c r="K68" s="4" t="s">
        <v>5</v>
      </c>
      <c r="L68" s="7"/>
      <c r="M68" s="4" t="s">
        <v>71</v>
      </c>
      <c r="N68" s="7"/>
      <c r="P68" s="4"/>
      <c r="Q68" s="4"/>
      <c r="R68" s="4"/>
      <c r="S68" s="5"/>
      <c r="BF68" s="4" t="s">
        <v>5</v>
      </c>
      <c r="BG68" s="7"/>
      <c r="BH68" s="4" t="s">
        <v>71</v>
      </c>
      <c r="BI68" s="7"/>
      <c r="BK68" s="4"/>
      <c r="BL68" s="4"/>
      <c r="BM68" s="4"/>
      <c r="BN68" s="5"/>
      <c r="BP68" s="4" t="s">
        <v>5</v>
      </c>
      <c r="BQ68" s="7"/>
      <c r="BR68" s="4" t="s">
        <v>71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71</v>
      </c>
      <c r="D70" s="6"/>
      <c r="E70">
        <f>P89</f>
        <v>26.426500000000001</v>
      </c>
      <c r="F70" s="4">
        <f>AVERAGE(E70:E71)</f>
        <v>26.426500000000001</v>
      </c>
      <c r="G70" s="4">
        <f>SUM(F70,-F77)</f>
        <v>4.6022999999999996</v>
      </c>
      <c r="H70" s="4"/>
      <c r="I70" s="5"/>
      <c r="K70" s="4" t="s">
        <v>6</v>
      </c>
      <c r="L70" s="7"/>
      <c r="M70" s="4" t="s">
        <v>71</v>
      </c>
      <c r="N70" s="6"/>
      <c r="O70" s="15">
        <f>P88</f>
        <v>36.118899999999996</v>
      </c>
      <c r="P70" s="4">
        <f>AVERAGE(O70:O71)</f>
        <v>36.118899999999996</v>
      </c>
      <c r="Q70" s="4">
        <f>SUM(P70,-P77)</f>
        <v>17.469699999999996</v>
      </c>
      <c r="R70" s="4"/>
      <c r="S70" s="5"/>
      <c r="BF70" s="4" t="s">
        <v>6</v>
      </c>
      <c r="BG70" s="7"/>
      <c r="BH70" s="4" t="s">
        <v>71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71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71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71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71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71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19.039200000000001</v>
      </c>
      <c r="F74" s="4">
        <f>AVERAGE(E74)</f>
        <v>19.039200000000001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19.039200000000001</v>
      </c>
      <c r="P74" s="4">
        <f>AVERAGE(O74)</f>
        <v>19.039200000000001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21.824200000000001</v>
      </c>
      <c r="F77" s="4">
        <f>AVERAGE(E77:E78)</f>
        <v>21.824200000000001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18.6492</v>
      </c>
      <c r="P77" s="4">
        <f>AVERAGE(O77:O78)</f>
        <v>18.6492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138</v>
      </c>
      <c r="B83" s="16" t="s">
        <v>30</v>
      </c>
      <c r="C83" s="4" t="s">
        <v>71</v>
      </c>
      <c r="D83" s="4"/>
      <c r="E83" s="15">
        <f>P87</f>
        <v>37.9148</v>
      </c>
      <c r="F83" s="4">
        <f>AVERAGE(E83:E84)</f>
        <v>37.9148</v>
      </c>
      <c r="G83" s="4">
        <f>SUM(F83,-F90)</f>
        <v>18.875599999999999</v>
      </c>
      <c r="H83" s="4">
        <f>SUM(G86,-G83)</f>
        <v>-12.715599999999998</v>
      </c>
      <c r="I83" s="14">
        <f>POWER(2,-H83)</f>
        <v>6726.312072303469</v>
      </c>
      <c r="BF83" s="17" t="s">
        <v>135</v>
      </c>
      <c r="BG83" s="16" t="s">
        <v>30</v>
      </c>
      <c r="BH83" s="4" t="s">
        <v>71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71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71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71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140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71</v>
      </c>
      <c r="D86" s="6"/>
      <c r="E86">
        <f>P90</f>
        <v>27.8704</v>
      </c>
      <c r="F86" s="4">
        <f>AVERAGE(E86:E87)</f>
        <v>27.8704</v>
      </c>
      <c r="G86" s="4">
        <f>SUM(F86,-F93)</f>
        <v>6.16</v>
      </c>
      <c r="H86" s="4"/>
      <c r="I86" s="5"/>
      <c r="O86" s="13" t="s">
        <v>22</v>
      </c>
      <c r="P86" s="13" t="s">
        <v>71</v>
      </c>
      <c r="BF86" s="4" t="s">
        <v>6</v>
      </c>
      <c r="BG86" s="7"/>
      <c r="BH86" s="4" t="s">
        <v>71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140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71</v>
      </c>
      <c r="D87" s="4"/>
      <c r="E87" s="8" t="s">
        <v>7</v>
      </c>
      <c r="F87" s="4"/>
      <c r="G87" s="4"/>
      <c r="H87" s="4"/>
      <c r="I87" s="5"/>
      <c r="N87" t="s">
        <v>153</v>
      </c>
      <c r="O87">
        <v>19.039200000000001</v>
      </c>
      <c r="P87">
        <v>37.9148</v>
      </c>
      <c r="BF87" s="4" t="s">
        <v>6</v>
      </c>
      <c r="BG87" s="7"/>
      <c r="BH87" s="4" t="s">
        <v>71</v>
      </c>
      <c r="BI87" s="4"/>
      <c r="BJ87" s="8" t="s">
        <v>7</v>
      </c>
      <c r="BK87" s="4"/>
      <c r="BL87" s="4"/>
      <c r="BM87" s="4"/>
      <c r="BN87" s="5"/>
      <c r="BS87" s="22" t="s">
        <v>142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141</v>
      </c>
      <c r="O88">
        <v>18.6492</v>
      </c>
      <c r="P88">
        <v>36.118899999999996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143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144</v>
      </c>
      <c r="O89">
        <v>21.824200000000001</v>
      </c>
      <c r="P89">
        <v>26.426500000000001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19.039200000000001</v>
      </c>
      <c r="F90" s="4">
        <f>AVERAGE(E90:E91)</f>
        <v>19.039200000000001</v>
      </c>
      <c r="G90" s="4"/>
      <c r="H90" s="4"/>
      <c r="I90" s="5"/>
      <c r="N90" t="s">
        <v>144</v>
      </c>
      <c r="O90">
        <v>21.7104</v>
      </c>
      <c r="P90">
        <v>27.8704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21.7104</v>
      </c>
      <c r="F93" s="4">
        <f>AVERAGE(E93:E94)</f>
        <v>21.7104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145</v>
      </c>
      <c r="B99" s="16" t="s">
        <v>28</v>
      </c>
      <c r="C99" s="4" t="s">
        <v>71</v>
      </c>
      <c r="D99" s="4"/>
      <c r="E99" s="15">
        <f>P119</f>
        <v>35.773899999999998</v>
      </c>
      <c r="F99" s="4">
        <f>AVERAGE(E99)</f>
        <v>35.773899999999998</v>
      </c>
      <c r="G99" s="4">
        <f>SUM(F99,-F106)</f>
        <v>14.891499999999997</v>
      </c>
      <c r="H99" s="4">
        <f>SUM(G102,-G99)</f>
        <v>-9.758899999999997</v>
      </c>
      <c r="I99" s="14">
        <f>POWER(2,-H99)</f>
        <v>866.40634612570534</v>
      </c>
      <c r="K99" s="17" t="s">
        <v>146</v>
      </c>
      <c r="L99" s="16" t="s">
        <v>28</v>
      </c>
      <c r="M99" s="4" t="s">
        <v>71</v>
      </c>
      <c r="N99" s="4"/>
      <c r="O99" s="15">
        <f>P119</f>
        <v>35.773899999999998</v>
      </c>
      <c r="P99" s="4">
        <f>AVERAGE(O99)</f>
        <v>35.773899999999998</v>
      </c>
      <c r="Q99" s="4">
        <f>SUM(P99,-P106)</f>
        <v>14.891499999999997</v>
      </c>
      <c r="R99" s="4">
        <f>SUM(Q102,-Q99)</f>
        <v>2.4400000000000048</v>
      </c>
      <c r="S99" s="14">
        <f>POWER(2,-R99)</f>
        <v>0.18428365216138706</v>
      </c>
    </row>
    <row r="100" spans="1:19" x14ac:dyDescent="0.2">
      <c r="A100" s="4" t="s">
        <v>5</v>
      </c>
      <c r="B100" s="7"/>
      <c r="C100" s="4" t="s">
        <v>71</v>
      </c>
      <c r="D100" s="7"/>
      <c r="F100" s="4"/>
      <c r="G100" s="4"/>
      <c r="H100" s="4"/>
      <c r="I100" s="5"/>
      <c r="K100" s="4" t="s">
        <v>5</v>
      </c>
      <c r="L100" s="7"/>
      <c r="M100" s="4" t="s">
        <v>71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71</v>
      </c>
      <c r="D102" s="6"/>
      <c r="E102">
        <f>P121</f>
        <v>28.100999999999999</v>
      </c>
      <c r="F102" s="4">
        <f>AVERAGE(E102:E103)</f>
        <v>28.100999999999999</v>
      </c>
      <c r="G102" s="4">
        <f>SUM(F102,-F109)</f>
        <v>5.1326000000000001</v>
      </c>
      <c r="H102" s="4"/>
      <c r="I102" s="5"/>
      <c r="K102" s="4" t="s">
        <v>6</v>
      </c>
      <c r="L102" s="7"/>
      <c r="M102" s="4" t="s">
        <v>71</v>
      </c>
      <c r="N102" s="6"/>
      <c r="O102" s="15">
        <f>P120</f>
        <v>36.951300000000003</v>
      </c>
      <c r="P102" s="4">
        <f>AVERAGE(O102:O103)</f>
        <v>36.951300000000003</v>
      </c>
      <c r="Q102" s="4">
        <f>SUM(P102,-P109)</f>
        <v>17.331500000000002</v>
      </c>
      <c r="R102" s="4"/>
      <c r="S102" s="5"/>
    </row>
    <row r="103" spans="1:19" x14ac:dyDescent="0.2">
      <c r="A103" s="4" t="s">
        <v>6</v>
      </c>
      <c r="B103" s="7"/>
      <c r="C103" s="4" t="s">
        <v>71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71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20.882400000000001</v>
      </c>
      <c r="F106" s="4">
        <f>AVERAGE(E106)</f>
        <v>20.882400000000001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20.882400000000001</v>
      </c>
      <c r="P106" s="4">
        <f>AVERAGE(O106)</f>
        <v>20.882400000000001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22.968399999999999</v>
      </c>
      <c r="F109" s="4">
        <f>AVERAGE(E109:E110)</f>
        <v>22.968399999999999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19.619800000000001</v>
      </c>
      <c r="P109" s="4">
        <f>AVERAGE(O109:O110)</f>
        <v>19.619800000000001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145</v>
      </c>
      <c r="B115" s="16" t="s">
        <v>30</v>
      </c>
      <c r="C115" s="4" t="s">
        <v>71</v>
      </c>
      <c r="D115" s="4"/>
      <c r="E115" s="15">
        <f>P119</f>
        <v>35.773899999999998</v>
      </c>
      <c r="F115" s="4">
        <f>AVERAGE(E115:E116)</f>
        <v>35.773899999999998</v>
      </c>
      <c r="G115" s="4">
        <f>SUM(F115,-F122)</f>
        <v>14.891499999999997</v>
      </c>
      <c r="H115" s="4">
        <f>SUM(G118,-G115)</f>
        <v>-10.335499999999996</v>
      </c>
      <c r="I115" s="14">
        <f>POWER(2,-H115)</f>
        <v>1292.0981961639388</v>
      </c>
    </row>
    <row r="116" spans="1:16" x14ac:dyDescent="0.2">
      <c r="A116" s="4" t="s">
        <v>5</v>
      </c>
      <c r="B116" s="7"/>
      <c r="C116" s="4" t="s">
        <v>71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71</v>
      </c>
      <c r="D118" s="6"/>
      <c r="E118">
        <f>P122</f>
        <v>27.281300000000002</v>
      </c>
      <c r="F118" s="4">
        <f>AVERAGE(E118:E119)</f>
        <v>27.281300000000002</v>
      </c>
      <c r="G118" s="4">
        <f>SUM(F118,-F125)</f>
        <v>4.5560000000000009</v>
      </c>
      <c r="H118" s="4"/>
      <c r="I118" s="5"/>
      <c r="O118" s="13" t="s">
        <v>22</v>
      </c>
      <c r="P118" s="13" t="s">
        <v>71</v>
      </c>
    </row>
    <row r="119" spans="1:16" x14ac:dyDescent="0.2">
      <c r="A119" s="4" t="s">
        <v>6</v>
      </c>
      <c r="B119" s="7"/>
      <c r="C119" s="4" t="s">
        <v>71</v>
      </c>
      <c r="D119" s="4"/>
      <c r="E119" s="8" t="s">
        <v>7</v>
      </c>
      <c r="F119" s="4"/>
      <c r="G119" s="4"/>
      <c r="H119" s="4"/>
      <c r="I119" s="5"/>
      <c r="N119" s="26" t="s">
        <v>154</v>
      </c>
      <c r="O119" s="26">
        <v>20.882400000000001</v>
      </c>
      <c r="P119" s="26">
        <v>35.773899999999998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155</v>
      </c>
      <c r="O120" s="26">
        <v>19.619800000000001</v>
      </c>
      <c r="P120" s="26">
        <v>36.951300000000003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147</v>
      </c>
      <c r="O121" s="26">
        <v>22.968399999999999</v>
      </c>
      <c r="P121" s="26">
        <v>28.100999999999999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20.882400000000001</v>
      </c>
      <c r="F122" s="4">
        <f>AVERAGE(E122:E123)</f>
        <v>20.882400000000001</v>
      </c>
      <c r="G122" s="4"/>
      <c r="H122" s="4"/>
      <c r="I122" s="5"/>
      <c r="N122" s="26" t="s">
        <v>147</v>
      </c>
      <c r="O122" s="26">
        <v>22.725300000000001</v>
      </c>
      <c r="P122" s="26">
        <v>27.281300000000002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22.725300000000001</v>
      </c>
      <c r="F125" s="4">
        <f>AVERAGE(E125:E126)</f>
        <v>22.725300000000001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148</v>
      </c>
      <c r="B132" s="16" t="s">
        <v>28</v>
      </c>
      <c r="C132" s="4" t="s">
        <v>71</v>
      </c>
      <c r="D132" s="4"/>
      <c r="E132" s="15">
        <f>P152</f>
        <v>18.186699999999998</v>
      </c>
      <c r="F132" s="4">
        <f>AVERAGE(E132)</f>
        <v>18.186699999999998</v>
      </c>
      <c r="G132" s="4">
        <f>SUM(F132,-F139)</f>
        <v>-8.0932000000000031</v>
      </c>
      <c r="H132" s="4">
        <f>SUM(G135,-G132)</f>
        <v>1.1463000000000001</v>
      </c>
      <c r="I132" s="14">
        <f>POWER(2,-H132)</f>
        <v>0.45178240809643627</v>
      </c>
      <c r="K132" s="17" t="s">
        <v>149</v>
      </c>
      <c r="L132" s="16" t="s">
        <v>28</v>
      </c>
      <c r="M132" s="4" t="s">
        <v>71</v>
      </c>
      <c r="N132" s="4"/>
      <c r="O132" s="15">
        <f>P152</f>
        <v>18.186699999999998</v>
      </c>
      <c r="P132" s="4">
        <f>AVERAGE(O132)</f>
        <v>18.186699999999998</v>
      </c>
      <c r="Q132" s="4">
        <f>SUM(P132,-P139)</f>
        <v>-8.0932000000000031</v>
      </c>
      <c r="R132" s="4">
        <f>SUM(Q135,-Q132)</f>
        <v>-4.2399999999997107E-2</v>
      </c>
      <c r="S132" s="14">
        <f>POWER(2,-R132)</f>
        <v>1.0298255721317457</v>
      </c>
    </row>
    <row r="133" spans="1:19" x14ac:dyDescent="0.2">
      <c r="A133" s="4" t="s">
        <v>5</v>
      </c>
      <c r="B133" s="7"/>
      <c r="C133" s="4" t="s">
        <v>71</v>
      </c>
      <c r="D133" s="7"/>
      <c r="F133" s="4"/>
      <c r="G133" s="4"/>
      <c r="H133" s="4"/>
      <c r="I133" s="5"/>
      <c r="K133" s="4" t="s">
        <v>5</v>
      </c>
      <c r="L133" s="7"/>
      <c r="M133" s="4" t="s">
        <v>71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71</v>
      </c>
      <c r="D135" s="6"/>
      <c r="E135">
        <f>P154</f>
        <v>18.227799999999998</v>
      </c>
      <c r="F135" s="4">
        <f>AVERAGE(E135:E136)</f>
        <v>18.227799999999998</v>
      </c>
      <c r="G135" s="4">
        <f>SUM(F135,-F142)</f>
        <v>-6.946900000000003</v>
      </c>
      <c r="H135" s="4"/>
      <c r="I135" s="5"/>
      <c r="K135" s="4" t="s">
        <v>6</v>
      </c>
      <c r="L135" s="7"/>
      <c r="M135" s="4" t="s">
        <v>71</v>
      </c>
      <c r="N135" s="6"/>
      <c r="O135" s="15">
        <f>P153</f>
        <v>18.227799999999998</v>
      </c>
      <c r="P135" s="4">
        <f>AVERAGE(O135:O136)</f>
        <v>18.227799999999998</v>
      </c>
      <c r="Q135" s="4">
        <f>SUM(P135,-P142)</f>
        <v>-8.1356000000000002</v>
      </c>
      <c r="R135" s="4"/>
      <c r="S135" s="5"/>
    </row>
    <row r="136" spans="1:19" x14ac:dyDescent="0.2">
      <c r="A136" s="4" t="s">
        <v>6</v>
      </c>
      <c r="B136" s="7"/>
      <c r="C136" s="4" t="s">
        <v>71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71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26.279900000000001</v>
      </c>
      <c r="F139" s="4">
        <f>AVERAGE(E139)</f>
        <v>26.279900000000001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26.279900000000001</v>
      </c>
      <c r="P139" s="4">
        <f>AVERAGE(O139)</f>
        <v>26.279900000000001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25.174700000000001</v>
      </c>
      <c r="F142" s="4">
        <f>AVERAGE(E142:E143)</f>
        <v>25.174700000000001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26.363399999999999</v>
      </c>
      <c r="P142" s="4">
        <f>AVERAGE(O142:O143)</f>
        <v>26.363399999999999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148</v>
      </c>
      <c r="B148" s="16" t="s">
        <v>30</v>
      </c>
      <c r="C148" s="4" t="s">
        <v>71</v>
      </c>
      <c r="D148" s="4"/>
      <c r="E148" s="15">
        <f>P152</f>
        <v>18.186699999999998</v>
      </c>
      <c r="F148" s="4">
        <f>AVERAGE(E148:E149)</f>
        <v>18.186699999999998</v>
      </c>
      <c r="G148" s="4">
        <f>SUM(F148,-F155)</f>
        <v>-8.0932000000000031</v>
      </c>
      <c r="H148" s="4">
        <f>SUM(G151,-G148)</f>
        <v>1.0849000000000046</v>
      </c>
      <c r="I148" s="14">
        <f>POWER(2,-H148)</f>
        <v>0.47142494351370096</v>
      </c>
    </row>
    <row r="149" spans="1:19" x14ac:dyDescent="0.2">
      <c r="A149" s="4" t="s">
        <v>5</v>
      </c>
      <c r="B149" s="7"/>
      <c r="C149" s="4" t="s">
        <v>71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71</v>
      </c>
      <c r="D151" s="6"/>
      <c r="E151">
        <f>P155</f>
        <v>18.246700000000001</v>
      </c>
      <c r="F151" s="4">
        <f>AVERAGE(E151:E152)</f>
        <v>18.246700000000001</v>
      </c>
      <c r="G151" s="4">
        <f>SUM(F151,-F158)</f>
        <v>-7.0082999999999984</v>
      </c>
      <c r="H151" s="4"/>
      <c r="I151" s="5"/>
      <c r="O151" s="13" t="s">
        <v>22</v>
      </c>
      <c r="P151" s="13" t="s">
        <v>71</v>
      </c>
    </row>
    <row r="152" spans="1:19" x14ac:dyDescent="0.2">
      <c r="A152" s="4" t="s">
        <v>6</v>
      </c>
      <c r="B152" s="7"/>
      <c r="C152" s="4" t="s">
        <v>71</v>
      </c>
      <c r="D152" s="4"/>
      <c r="E152" s="8" t="s">
        <v>7</v>
      </c>
      <c r="F152" s="4"/>
      <c r="G152" s="4"/>
      <c r="H152" s="4"/>
      <c r="I152" s="5"/>
      <c r="N152" s="26" t="s">
        <v>154</v>
      </c>
      <c r="O152" s="26">
        <v>26.279900000000001</v>
      </c>
      <c r="P152" s="26">
        <v>18.186699999999998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155</v>
      </c>
      <c r="O153" s="26">
        <v>26.363399999999999</v>
      </c>
      <c r="P153" s="26">
        <v>18.227799999999998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150</v>
      </c>
      <c r="O154" s="9">
        <v>25.174700000000001</v>
      </c>
      <c r="P154" s="9">
        <v>18.227799999999998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26.279900000000001</v>
      </c>
      <c r="F155" s="4">
        <f>AVERAGE(E155:E156)</f>
        <v>26.279900000000001</v>
      </c>
      <c r="G155" s="4"/>
      <c r="H155" s="4"/>
      <c r="I155" s="5"/>
      <c r="N155" s="9" t="s">
        <v>150</v>
      </c>
      <c r="O155" s="9">
        <v>25.254999999999999</v>
      </c>
      <c r="P155" s="9">
        <v>18.246700000000001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25.254999999999999</v>
      </c>
      <c r="F158" s="4">
        <f>AVERAGE(E158:E159)</f>
        <v>25.254999999999999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0.12837178049641326</v>
      </c>
      <c r="N163" s="1">
        <f>I2</f>
        <v>14.364142844669127</v>
      </c>
    </row>
    <row r="164" spans="1:14" x14ac:dyDescent="0.2">
      <c r="M164">
        <f>S35</f>
        <v>0.57105436366036777</v>
      </c>
      <c r="N164">
        <f>I18</f>
        <v>22.01935035416663</v>
      </c>
    </row>
    <row r="165" spans="1:14" x14ac:dyDescent="0.2">
      <c r="M165">
        <f>S67</f>
        <v>2.6498303554806912</v>
      </c>
      <c r="N165">
        <f>I35</f>
        <v>4010.3154286259614</v>
      </c>
    </row>
    <row r="166" spans="1:14" x14ac:dyDescent="0.2">
      <c r="M166" s="1">
        <f>S99</f>
        <v>0.18428365216138706</v>
      </c>
      <c r="N166" s="1">
        <f>I51</f>
        <v>2449.5482600820337</v>
      </c>
    </row>
    <row r="167" spans="1:14" x14ac:dyDescent="0.2">
      <c r="M167" s="1">
        <f>S132</f>
        <v>1.0298255721317457</v>
      </c>
      <c r="N167">
        <f>I67</f>
        <v>19801.196661112161</v>
      </c>
    </row>
    <row r="168" spans="1:14" x14ac:dyDescent="0.2">
      <c r="N168">
        <f>I83</f>
        <v>6726.312072303469</v>
      </c>
    </row>
    <row r="169" spans="1:14" x14ac:dyDescent="0.2">
      <c r="N169">
        <f>I99</f>
        <v>866.40634612570534</v>
      </c>
    </row>
    <row r="170" spans="1:14" x14ac:dyDescent="0.2">
      <c r="N170">
        <f>I115</f>
        <v>1292.0981961639388</v>
      </c>
    </row>
    <row r="171" spans="1:14" x14ac:dyDescent="0.2">
      <c r="N171">
        <f>I132</f>
        <v>0.45178240809643627</v>
      </c>
    </row>
    <row r="172" spans="1:14" x14ac:dyDescent="0.2">
      <c r="N172">
        <f>I148</f>
        <v>0.47142494351370096</v>
      </c>
    </row>
    <row r="179" spans="12:15" x14ac:dyDescent="0.2">
      <c r="L179" t="s">
        <v>3</v>
      </c>
      <c r="M179">
        <f>AVERAGE(M163:M168)</f>
        <v>0.91267314478612105</v>
      </c>
      <c r="N179">
        <f>AVERAGE(N163:N172)</f>
        <v>3518.3183664963713</v>
      </c>
    </row>
    <row r="180" spans="12:15" x14ac:dyDescent="0.2">
      <c r="L180" t="s">
        <v>2</v>
      </c>
      <c r="M180">
        <f>STDEV(M163:M168)</f>
        <v>1.0360771135045608</v>
      </c>
      <c r="N180">
        <f>STDEV(N163:N172)</f>
        <v>6128.70122051628</v>
      </c>
    </row>
    <row r="181" spans="12:15" x14ac:dyDescent="0.2">
      <c r="L181" t="s">
        <v>1</v>
      </c>
      <c r="N181">
        <f>TTEST(M163:M167,N163:N172,2,2)</f>
        <v>0.23004897518522391</v>
      </c>
      <c r="O181" s="39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73</v>
      </c>
      <c r="M183" t="s">
        <v>0</v>
      </c>
    </row>
    <row r="184" spans="12:15" x14ac:dyDescent="0.2">
      <c r="L184">
        <f>M179</f>
        <v>0.91267314478612105</v>
      </c>
      <c r="M184">
        <f>N179</f>
        <v>3518.3183664963713</v>
      </c>
    </row>
    <row r="185" spans="12:15" x14ac:dyDescent="0.2">
      <c r="L185">
        <f>M180</f>
        <v>1.0360771135045608</v>
      </c>
      <c r="M185">
        <f>N180</f>
        <v>6128.70122051628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D154" zoomScale="92" workbookViewId="0">
      <selection activeCell="N180" sqref="N180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131</v>
      </c>
      <c r="B2" s="16" t="s">
        <v>44</v>
      </c>
      <c r="C2" s="4" t="s">
        <v>71</v>
      </c>
      <c r="D2" s="4"/>
      <c r="E2" s="15">
        <f>P19</f>
        <v>36.691400000000002</v>
      </c>
      <c r="F2" s="4">
        <f>AVERAGE(E2)</f>
        <v>36.691400000000002</v>
      </c>
      <c r="G2" s="4">
        <f>SUM(F2,-F9)</f>
        <v>11.499000000000002</v>
      </c>
      <c r="H2" s="4">
        <f>SUM(G5,-G2)</f>
        <v>-3.8444000000000003</v>
      </c>
      <c r="I2" s="14">
        <f>POWER(2,-H2)</f>
        <v>14.364142844669127</v>
      </c>
      <c r="K2" s="17" t="s">
        <v>132</v>
      </c>
      <c r="L2" s="16" t="s">
        <v>28</v>
      </c>
      <c r="M2" s="4" t="s">
        <v>71</v>
      </c>
      <c r="N2" s="4"/>
      <c r="O2" s="15">
        <f>P19</f>
        <v>36.691400000000002</v>
      </c>
      <c r="P2" s="4">
        <f>AVERAGE(O2)</f>
        <v>36.691400000000002</v>
      </c>
      <c r="Q2" s="4">
        <f>SUM(P2,-P9)</f>
        <v>11.499000000000002</v>
      </c>
      <c r="R2" s="4">
        <f>SUM(Q5,-Q2)</f>
        <v>2.9615999999999971</v>
      </c>
      <c r="S2" s="14">
        <f>POWER(2,-R2)</f>
        <v>0.12837178049641326</v>
      </c>
    </row>
    <row r="3" spans="1:19" x14ac:dyDescent="0.2">
      <c r="A3" s="4" t="s">
        <v>5</v>
      </c>
      <c r="B3" s="7"/>
      <c r="C3" s="4" t="s">
        <v>71</v>
      </c>
      <c r="D3" s="7"/>
      <c r="F3" s="4"/>
      <c r="G3" s="4"/>
      <c r="H3" s="4"/>
      <c r="I3" s="5"/>
      <c r="K3" s="4" t="s">
        <v>5</v>
      </c>
      <c r="L3" s="7"/>
      <c r="M3" s="4" t="s">
        <v>71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71</v>
      </c>
      <c r="D5" s="6"/>
      <c r="E5">
        <f>P21</f>
        <v>29.668900000000001</v>
      </c>
      <c r="F5" s="4">
        <f>AVERAGE(E5:E6)</f>
        <v>29.668900000000001</v>
      </c>
      <c r="G5" s="4">
        <f>SUM(F5,-F12)</f>
        <v>7.6546000000000021</v>
      </c>
      <c r="H5" s="4"/>
      <c r="I5" s="5"/>
      <c r="K5" s="4" t="s">
        <v>6</v>
      </c>
      <c r="L5" s="7"/>
      <c r="M5" s="4" t="s">
        <v>71</v>
      </c>
      <c r="N5" s="6"/>
      <c r="O5" s="15">
        <f>P20</f>
        <v>36.819099999999999</v>
      </c>
      <c r="P5" s="4">
        <f>AVERAGE(O5:O6)</f>
        <v>36.819099999999999</v>
      </c>
      <c r="Q5" s="4">
        <f>SUM(P5,-P12)</f>
        <v>14.460599999999999</v>
      </c>
      <c r="R5" s="4"/>
      <c r="S5" s="5"/>
    </row>
    <row r="6" spans="1:19" x14ac:dyDescent="0.2">
      <c r="A6" s="4" t="s">
        <v>6</v>
      </c>
      <c r="B6" s="7"/>
      <c r="C6" s="4" t="s">
        <v>71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71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25.192399999999999</v>
      </c>
      <c r="F9" s="4">
        <f>AVERAGE(E9)</f>
        <v>25.192399999999999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25.192399999999999</v>
      </c>
      <c r="P9" s="4">
        <f>AVERAGE(O9)</f>
        <v>25.192399999999999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22.014299999999999</v>
      </c>
      <c r="F12" s="4">
        <f>AVERAGE(E12:E13)</f>
        <v>22.014299999999999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22.358499999999999</v>
      </c>
      <c r="P12" s="4">
        <f>AVERAGE(O12:O13)</f>
        <v>22.358499999999999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133</v>
      </c>
      <c r="B18" s="16" t="s">
        <v>30</v>
      </c>
      <c r="C18" s="4" t="s">
        <v>71</v>
      </c>
      <c r="D18" s="4"/>
      <c r="E18" s="15">
        <f>P19</f>
        <v>36.691400000000002</v>
      </c>
      <c r="F18" s="4">
        <f>AVERAGE(E18:E19)</f>
        <v>36.691400000000002</v>
      </c>
      <c r="G18" s="4">
        <f>SUM(F18,-F25)</f>
        <v>11.499000000000002</v>
      </c>
      <c r="H18" s="4">
        <f>SUM(G21,-G18)</f>
        <v>-4.4607000000000028</v>
      </c>
      <c r="I18" s="14">
        <f>POWER(2,-H18)</f>
        <v>22.01935035416663</v>
      </c>
      <c r="O18" s="13" t="s">
        <v>22</v>
      </c>
      <c r="P18" s="13" t="s">
        <v>71</v>
      </c>
    </row>
    <row r="19" spans="1:16" x14ac:dyDescent="0.2">
      <c r="A19" s="4" t="s">
        <v>5</v>
      </c>
      <c r="B19" s="7"/>
      <c r="C19" s="4" t="s">
        <v>71</v>
      </c>
      <c r="D19" s="7"/>
      <c r="E19" s="8" t="s">
        <v>7</v>
      </c>
      <c r="F19" s="4"/>
      <c r="G19" s="4"/>
      <c r="H19" s="4"/>
      <c r="I19" s="5"/>
      <c r="N19" s="25" t="s">
        <v>151</v>
      </c>
      <c r="O19" s="45">
        <v>25.192399999999999</v>
      </c>
      <c r="P19" s="45">
        <v>36.691400000000002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151</v>
      </c>
      <c r="O20" s="45">
        <v>22.358499999999999</v>
      </c>
      <c r="P20" s="45">
        <v>36.819099999999999</v>
      </c>
    </row>
    <row r="21" spans="1:16" x14ac:dyDescent="0.2">
      <c r="A21" s="4" t="s">
        <v>6</v>
      </c>
      <c r="B21" s="7"/>
      <c r="C21" s="4" t="s">
        <v>71</v>
      </c>
      <c r="D21" s="6"/>
      <c r="E21">
        <f>P22</f>
        <v>29.068899999999999</v>
      </c>
      <c r="F21" s="4">
        <f>AVERAGE(E21:E22)</f>
        <v>29.068899999999999</v>
      </c>
      <c r="G21" s="4">
        <f>SUM(F21,-F28)</f>
        <v>7.0382999999999996</v>
      </c>
      <c r="H21" s="4"/>
      <c r="I21" s="5"/>
      <c r="N21" s="25" t="s">
        <v>134</v>
      </c>
      <c r="O21" s="45">
        <v>22.014299999999999</v>
      </c>
      <c r="P21" s="45">
        <v>29.668900000000001</v>
      </c>
    </row>
    <row r="22" spans="1:16" x14ac:dyDescent="0.2">
      <c r="A22" s="4" t="s">
        <v>6</v>
      </c>
      <c r="B22" s="7"/>
      <c r="C22" s="4" t="s">
        <v>71</v>
      </c>
      <c r="D22" s="4"/>
      <c r="E22" s="8" t="s">
        <v>7</v>
      </c>
      <c r="F22" s="4"/>
      <c r="G22" s="4"/>
      <c r="H22" s="4"/>
      <c r="I22" s="5"/>
      <c r="N22" s="25" t="s">
        <v>134</v>
      </c>
      <c r="O22" s="45">
        <v>22.0306</v>
      </c>
      <c r="P22" s="45">
        <v>29.068899999999999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25.192399999999999</v>
      </c>
      <c r="F25" s="4">
        <f>AVERAGE(E25:E26)</f>
        <v>25.192399999999999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22.0306</v>
      </c>
      <c r="F28" s="4">
        <f>AVERAGE(E28:E29)</f>
        <v>22.0306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135</v>
      </c>
      <c r="B35" s="16" t="s">
        <v>28</v>
      </c>
      <c r="C35" s="4" t="s">
        <v>71</v>
      </c>
      <c r="D35" s="4"/>
      <c r="E35" s="15">
        <f>P53</f>
        <v>36.691400000000002</v>
      </c>
      <c r="F35" s="4">
        <f>AVERAGE(E35)</f>
        <v>36.691400000000002</v>
      </c>
      <c r="G35" s="4">
        <f>SUM(F35,-F42)</f>
        <v>17.512500000000003</v>
      </c>
      <c r="H35" s="4">
        <f>SUM(G38,-G35)</f>
        <v>-11.969500000000004</v>
      </c>
      <c r="I35" s="14">
        <f>POWER(2,-H35)</f>
        <v>4010.3154286259614</v>
      </c>
      <c r="K35" s="17" t="s">
        <v>136</v>
      </c>
      <c r="L35" s="16" t="s">
        <v>28</v>
      </c>
      <c r="M35" s="4" t="s">
        <v>71</v>
      </c>
      <c r="N35" s="4"/>
      <c r="O35" s="15">
        <f>P53</f>
        <v>36.691400000000002</v>
      </c>
      <c r="P35" s="4">
        <f>AVERAGE(O35)</f>
        <v>36.691400000000002</v>
      </c>
      <c r="Q35" s="4">
        <f>SUM(P35,-P42)</f>
        <v>17.512500000000003</v>
      </c>
      <c r="R35" s="4">
        <f>SUM(Q38,-Q35)</f>
        <v>0.80829999999999558</v>
      </c>
      <c r="S35" s="14">
        <f>POWER(2,-R35)</f>
        <v>0.57105436366036777</v>
      </c>
    </row>
    <row r="36" spans="1:19" x14ac:dyDescent="0.2">
      <c r="A36" s="4" t="s">
        <v>5</v>
      </c>
      <c r="B36" s="7"/>
      <c r="C36" s="4" t="s">
        <v>71</v>
      </c>
      <c r="D36" s="7"/>
      <c r="F36" s="4"/>
      <c r="G36" s="4"/>
      <c r="H36" s="4"/>
      <c r="I36" s="5"/>
      <c r="K36" s="4" t="s">
        <v>5</v>
      </c>
      <c r="L36" s="7"/>
      <c r="M36" s="4" t="s">
        <v>71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71</v>
      </c>
      <c r="D38" s="6"/>
      <c r="E38">
        <f>P55</f>
        <v>29.1753</v>
      </c>
      <c r="F38" s="4">
        <f>AVERAGE(E38:E39)</f>
        <v>29.1753</v>
      </c>
      <c r="G38" s="4">
        <f>SUM(F38,-F45)</f>
        <v>5.5429999999999993</v>
      </c>
      <c r="H38" s="4"/>
      <c r="I38" s="5"/>
      <c r="K38" s="4" t="s">
        <v>6</v>
      </c>
      <c r="L38" s="7"/>
      <c r="M38" s="4" t="s">
        <v>71</v>
      </c>
      <c r="N38" s="6"/>
      <c r="O38" s="15">
        <f>P54</f>
        <v>36.819099999999999</v>
      </c>
      <c r="P38" s="4">
        <f>AVERAGE(O38:O39)</f>
        <v>36.819099999999999</v>
      </c>
      <c r="Q38" s="4">
        <f>SUM(P38,-P45)</f>
        <v>18.320799999999998</v>
      </c>
      <c r="R38" s="4"/>
      <c r="S38" s="5"/>
    </row>
    <row r="39" spans="1:19" x14ac:dyDescent="0.2">
      <c r="A39" s="4" t="s">
        <v>6</v>
      </c>
      <c r="B39" s="7"/>
      <c r="C39" s="4" t="s">
        <v>71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71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19.178899999999999</v>
      </c>
      <c r="F42" s="4">
        <f>AVERAGE(E42)</f>
        <v>19.178899999999999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19.178899999999999</v>
      </c>
      <c r="P42" s="4">
        <f>AVERAGE(O42)</f>
        <v>19.178899999999999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23.632300000000001</v>
      </c>
      <c r="F45" s="4">
        <f>AVERAGE(E45:E46)</f>
        <v>23.632300000000001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18.4983</v>
      </c>
      <c r="P45" s="4">
        <f>AVERAGE(O45:O46)</f>
        <v>18.4983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135</v>
      </c>
      <c r="B51" s="16" t="s">
        <v>30</v>
      </c>
      <c r="C51" s="4" t="s">
        <v>71</v>
      </c>
      <c r="D51" s="4"/>
      <c r="E51" s="15">
        <f>P53</f>
        <v>36.691400000000002</v>
      </c>
      <c r="F51" s="4">
        <f>AVERAGE(E51:E52)</f>
        <v>36.691400000000002</v>
      </c>
      <c r="G51" s="4">
        <f>SUM(F51,-F58)</f>
        <v>17.512500000000003</v>
      </c>
      <c r="H51" s="4">
        <f>SUM(G54,-G51)</f>
        <v>-11.258300000000002</v>
      </c>
      <c r="I51" s="14">
        <f>POWER(2,-H51)</f>
        <v>2449.5482600820337</v>
      </c>
    </row>
    <row r="52" spans="1:16" x14ac:dyDescent="0.2">
      <c r="A52" s="4" t="s">
        <v>5</v>
      </c>
      <c r="B52" s="7"/>
      <c r="C52" s="4" t="s">
        <v>71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71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152</v>
      </c>
      <c r="O53">
        <v>19.178899999999999</v>
      </c>
      <c r="P53">
        <v>36.691400000000002</v>
      </c>
    </row>
    <row r="54" spans="1:16" x14ac:dyDescent="0.2">
      <c r="A54" s="4" t="s">
        <v>6</v>
      </c>
      <c r="B54" s="7"/>
      <c r="C54" s="4" t="s">
        <v>71</v>
      </c>
      <c r="D54" s="6"/>
      <c r="E54">
        <f>P56</f>
        <v>30.130500000000001</v>
      </c>
      <c r="F54" s="4">
        <f>AVERAGE(E54:E55)</f>
        <v>30.130500000000001</v>
      </c>
      <c r="G54" s="4">
        <f>SUM(F54,-F61)</f>
        <v>6.2542000000000009</v>
      </c>
      <c r="H54" s="4"/>
      <c r="I54" s="5"/>
      <c r="N54" t="s">
        <v>152</v>
      </c>
      <c r="O54">
        <v>18.4983</v>
      </c>
      <c r="P54">
        <v>36.819099999999999</v>
      </c>
    </row>
    <row r="55" spans="1:16" x14ac:dyDescent="0.2">
      <c r="A55" s="4" t="s">
        <v>6</v>
      </c>
      <c r="B55" s="7"/>
      <c r="C55" s="4" t="s">
        <v>71</v>
      </c>
      <c r="D55" s="4"/>
      <c r="E55" s="8" t="s">
        <v>7</v>
      </c>
      <c r="F55" s="4"/>
      <c r="G55" s="4"/>
      <c r="H55" s="4"/>
      <c r="I55" s="5"/>
      <c r="N55" t="s">
        <v>137</v>
      </c>
      <c r="O55">
        <v>23.632300000000001</v>
      </c>
      <c r="P55">
        <v>29.1753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137</v>
      </c>
      <c r="O56">
        <v>23.876300000000001</v>
      </c>
      <c r="P56">
        <v>30.130500000000001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19.178899999999999</v>
      </c>
      <c r="F58" s="4">
        <f>AVERAGE(E58:E59)</f>
        <v>19.178899999999999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23.876300000000001</v>
      </c>
      <c r="F61" s="4">
        <f>AVERAGE(E61:E62)</f>
        <v>23.876300000000001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138</v>
      </c>
      <c r="B67" s="16" t="s">
        <v>28</v>
      </c>
      <c r="C67" s="4" t="s">
        <v>71</v>
      </c>
      <c r="D67" s="4"/>
      <c r="E67" s="15">
        <f>P87</f>
        <v>37.9148</v>
      </c>
      <c r="F67" s="4">
        <f>AVERAGE(E67)</f>
        <v>37.9148</v>
      </c>
      <c r="G67" s="4">
        <f>SUM(F67,-F74)</f>
        <v>18.875599999999999</v>
      </c>
      <c r="H67" s="4">
        <f>SUM(G70,-G67)</f>
        <v>-14.273299999999999</v>
      </c>
      <c r="I67" s="14">
        <f>POWER(2,-H67)</f>
        <v>19801.196661112161</v>
      </c>
      <c r="K67" s="17" t="s">
        <v>139</v>
      </c>
      <c r="L67" s="16" t="s">
        <v>28</v>
      </c>
      <c r="M67" s="4" t="s">
        <v>71</v>
      </c>
      <c r="N67" s="4"/>
      <c r="O67" s="15">
        <f>P87</f>
        <v>37.9148</v>
      </c>
      <c r="P67" s="4">
        <f>AVERAGE(O67)</f>
        <v>37.9148</v>
      </c>
      <c r="Q67" s="4">
        <f>SUM(P67,-P74)</f>
        <v>18.875599999999999</v>
      </c>
      <c r="R67" s="4">
        <f>SUM(Q70,-Q67)</f>
        <v>-1.4059000000000026</v>
      </c>
      <c r="S67" s="14">
        <f>POWER(2,-R67)</f>
        <v>2.6498303554806912</v>
      </c>
      <c r="BF67" s="17" t="s">
        <v>135</v>
      </c>
      <c r="BG67" s="16" t="s">
        <v>28</v>
      </c>
      <c r="BH67" s="4" t="s">
        <v>71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136</v>
      </c>
      <c r="BQ67" s="16" t="s">
        <v>28</v>
      </c>
      <c r="BR67" s="4" t="s">
        <v>71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71</v>
      </c>
      <c r="D68" s="7"/>
      <c r="F68" s="4"/>
      <c r="G68" s="4"/>
      <c r="H68" s="4"/>
      <c r="I68" s="5"/>
      <c r="K68" s="4" t="s">
        <v>5</v>
      </c>
      <c r="L68" s="7"/>
      <c r="M68" s="4" t="s">
        <v>71</v>
      </c>
      <c r="N68" s="7"/>
      <c r="P68" s="4"/>
      <c r="Q68" s="4"/>
      <c r="R68" s="4"/>
      <c r="S68" s="5"/>
      <c r="BF68" s="4" t="s">
        <v>5</v>
      </c>
      <c r="BG68" s="7"/>
      <c r="BH68" s="4" t="s">
        <v>71</v>
      </c>
      <c r="BI68" s="7"/>
      <c r="BK68" s="4"/>
      <c r="BL68" s="4"/>
      <c r="BM68" s="4"/>
      <c r="BN68" s="5"/>
      <c r="BP68" s="4" t="s">
        <v>5</v>
      </c>
      <c r="BQ68" s="7"/>
      <c r="BR68" s="4" t="s">
        <v>71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71</v>
      </c>
      <c r="D70" s="6"/>
      <c r="E70">
        <f>P89</f>
        <v>26.426500000000001</v>
      </c>
      <c r="F70" s="4">
        <f>AVERAGE(E70:E71)</f>
        <v>26.426500000000001</v>
      </c>
      <c r="G70" s="4">
        <f>SUM(F70,-F77)</f>
        <v>4.6022999999999996</v>
      </c>
      <c r="H70" s="4"/>
      <c r="I70" s="5"/>
      <c r="K70" s="4" t="s">
        <v>6</v>
      </c>
      <c r="L70" s="7"/>
      <c r="M70" s="4" t="s">
        <v>71</v>
      </c>
      <c r="N70" s="6"/>
      <c r="O70" s="15">
        <f>P88</f>
        <v>36.118899999999996</v>
      </c>
      <c r="P70" s="4">
        <f>AVERAGE(O70:O71)</f>
        <v>36.118899999999996</v>
      </c>
      <c r="Q70" s="4">
        <f>SUM(P70,-P77)</f>
        <v>17.469699999999996</v>
      </c>
      <c r="R70" s="4"/>
      <c r="S70" s="5"/>
      <c r="BF70" s="4" t="s">
        <v>6</v>
      </c>
      <c r="BG70" s="7"/>
      <c r="BH70" s="4" t="s">
        <v>71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71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71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71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71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71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19.039200000000001</v>
      </c>
      <c r="F74" s="4">
        <f>AVERAGE(E74)</f>
        <v>19.039200000000001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19.039200000000001</v>
      </c>
      <c r="P74" s="4">
        <f>AVERAGE(O74)</f>
        <v>19.039200000000001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21.824200000000001</v>
      </c>
      <c r="F77" s="4">
        <f>AVERAGE(E77:E78)</f>
        <v>21.824200000000001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18.6492</v>
      </c>
      <c r="P77" s="4">
        <f>AVERAGE(O77:O78)</f>
        <v>18.6492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138</v>
      </c>
      <c r="B83" s="16" t="s">
        <v>30</v>
      </c>
      <c r="C83" s="4" t="s">
        <v>71</v>
      </c>
      <c r="D83" s="4"/>
      <c r="E83" s="15">
        <f>P87</f>
        <v>37.9148</v>
      </c>
      <c r="F83" s="4">
        <f>AVERAGE(E83:E84)</f>
        <v>37.9148</v>
      </c>
      <c r="G83" s="4">
        <f>SUM(F83,-F90)</f>
        <v>18.875599999999999</v>
      </c>
      <c r="H83" s="4">
        <f>SUM(G86,-G83)</f>
        <v>-12.715599999999998</v>
      </c>
      <c r="I83" s="14">
        <f>POWER(2,-H83)</f>
        <v>6726.312072303469</v>
      </c>
      <c r="BF83" s="17" t="s">
        <v>135</v>
      </c>
      <c r="BG83" s="16" t="s">
        <v>30</v>
      </c>
      <c r="BH83" s="4" t="s">
        <v>71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71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71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71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140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71</v>
      </c>
      <c r="D86" s="6"/>
      <c r="E86">
        <f>P90</f>
        <v>27.8704</v>
      </c>
      <c r="F86" s="4">
        <f>AVERAGE(E86:E87)</f>
        <v>27.8704</v>
      </c>
      <c r="G86" s="4">
        <f>SUM(F86,-F93)</f>
        <v>6.16</v>
      </c>
      <c r="H86" s="4"/>
      <c r="I86" s="5"/>
      <c r="O86" s="13" t="s">
        <v>22</v>
      </c>
      <c r="P86" s="13" t="s">
        <v>71</v>
      </c>
      <c r="BF86" s="4" t="s">
        <v>6</v>
      </c>
      <c r="BG86" s="7"/>
      <c r="BH86" s="4" t="s">
        <v>71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140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71</v>
      </c>
      <c r="D87" s="4"/>
      <c r="E87" s="8" t="s">
        <v>7</v>
      </c>
      <c r="F87" s="4"/>
      <c r="G87" s="4"/>
      <c r="H87" s="4"/>
      <c r="I87" s="5"/>
      <c r="N87" t="s">
        <v>153</v>
      </c>
      <c r="O87">
        <v>19.039200000000001</v>
      </c>
      <c r="P87">
        <v>37.9148</v>
      </c>
      <c r="BF87" s="4" t="s">
        <v>6</v>
      </c>
      <c r="BG87" s="7"/>
      <c r="BH87" s="4" t="s">
        <v>71</v>
      </c>
      <c r="BI87" s="4"/>
      <c r="BJ87" s="8" t="s">
        <v>7</v>
      </c>
      <c r="BK87" s="4"/>
      <c r="BL87" s="4"/>
      <c r="BM87" s="4"/>
      <c r="BN87" s="5"/>
      <c r="BS87" s="22" t="s">
        <v>142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141</v>
      </c>
      <c r="O88">
        <v>18.6492</v>
      </c>
      <c r="P88">
        <v>36.118899999999996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143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144</v>
      </c>
      <c r="O89">
        <v>21.824200000000001</v>
      </c>
      <c r="P89">
        <v>26.426500000000001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19.039200000000001</v>
      </c>
      <c r="F90" s="4">
        <f>AVERAGE(E90:E91)</f>
        <v>19.039200000000001</v>
      </c>
      <c r="G90" s="4"/>
      <c r="H90" s="4"/>
      <c r="I90" s="5"/>
      <c r="N90" t="s">
        <v>144</v>
      </c>
      <c r="O90">
        <v>21.7104</v>
      </c>
      <c r="P90">
        <v>27.8704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21.7104</v>
      </c>
      <c r="F93" s="4">
        <f>AVERAGE(E93:E94)</f>
        <v>21.7104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145</v>
      </c>
      <c r="B99" s="16" t="s">
        <v>28</v>
      </c>
      <c r="C99" s="4" t="s">
        <v>71</v>
      </c>
      <c r="D99" s="4"/>
      <c r="E99" s="15">
        <f>P119</f>
        <v>35.773899999999998</v>
      </c>
      <c r="F99" s="4">
        <f>AVERAGE(E99)</f>
        <v>35.773899999999998</v>
      </c>
      <c r="G99" s="4">
        <f>SUM(F99,-F106)</f>
        <v>14.891499999999997</v>
      </c>
      <c r="H99" s="4">
        <f>SUM(G102,-G99)</f>
        <v>-9.758899999999997</v>
      </c>
      <c r="I99" s="14">
        <f>POWER(2,-H99)</f>
        <v>866.40634612570534</v>
      </c>
      <c r="K99" s="17" t="s">
        <v>146</v>
      </c>
      <c r="L99" s="16" t="s">
        <v>28</v>
      </c>
      <c r="M99" s="4" t="s">
        <v>71</v>
      </c>
      <c r="N99" s="4"/>
      <c r="O99" s="15">
        <f>P119</f>
        <v>35.773899999999998</v>
      </c>
      <c r="P99" s="4">
        <f>AVERAGE(O99)</f>
        <v>35.773899999999998</v>
      </c>
      <c r="Q99" s="4">
        <f>SUM(P99,-P106)</f>
        <v>14.891499999999997</v>
      </c>
      <c r="R99" s="4">
        <f>SUM(Q102,-Q99)</f>
        <v>2.4400000000000048</v>
      </c>
      <c r="S99" s="14">
        <f>POWER(2,-R99)</f>
        <v>0.18428365216138706</v>
      </c>
    </row>
    <row r="100" spans="1:19" x14ac:dyDescent="0.2">
      <c r="A100" s="4" t="s">
        <v>5</v>
      </c>
      <c r="B100" s="7"/>
      <c r="C100" s="4" t="s">
        <v>71</v>
      </c>
      <c r="D100" s="7"/>
      <c r="F100" s="4"/>
      <c r="G100" s="4"/>
      <c r="H100" s="4"/>
      <c r="I100" s="5"/>
      <c r="K100" s="4" t="s">
        <v>5</v>
      </c>
      <c r="L100" s="7"/>
      <c r="M100" s="4" t="s">
        <v>71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71</v>
      </c>
      <c r="D102" s="6"/>
      <c r="E102">
        <f>P121</f>
        <v>28.100999999999999</v>
      </c>
      <c r="F102" s="4">
        <f>AVERAGE(E102:E103)</f>
        <v>28.100999999999999</v>
      </c>
      <c r="G102" s="4">
        <f>SUM(F102,-F109)</f>
        <v>5.1326000000000001</v>
      </c>
      <c r="H102" s="4"/>
      <c r="I102" s="5"/>
      <c r="K102" s="4" t="s">
        <v>6</v>
      </c>
      <c r="L102" s="7"/>
      <c r="M102" s="4" t="s">
        <v>71</v>
      </c>
      <c r="N102" s="6"/>
      <c r="O102" s="15">
        <f>P120</f>
        <v>36.951300000000003</v>
      </c>
      <c r="P102" s="4">
        <f>AVERAGE(O102:O103)</f>
        <v>36.951300000000003</v>
      </c>
      <c r="Q102" s="4">
        <f>SUM(P102,-P109)</f>
        <v>17.331500000000002</v>
      </c>
      <c r="R102" s="4"/>
      <c r="S102" s="5"/>
    </row>
    <row r="103" spans="1:19" x14ac:dyDescent="0.2">
      <c r="A103" s="4" t="s">
        <v>6</v>
      </c>
      <c r="B103" s="7"/>
      <c r="C103" s="4" t="s">
        <v>71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71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20.882400000000001</v>
      </c>
      <c r="F106" s="4">
        <f>AVERAGE(E106)</f>
        <v>20.882400000000001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20.882400000000001</v>
      </c>
      <c r="P106" s="4">
        <f>AVERAGE(O106)</f>
        <v>20.882400000000001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22.968399999999999</v>
      </c>
      <c r="F109" s="4">
        <f>AVERAGE(E109:E110)</f>
        <v>22.968399999999999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19.619800000000001</v>
      </c>
      <c r="P109" s="4">
        <f>AVERAGE(O109:O110)</f>
        <v>19.619800000000001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145</v>
      </c>
      <c r="B115" s="16" t="s">
        <v>30</v>
      </c>
      <c r="C115" s="4" t="s">
        <v>71</v>
      </c>
      <c r="D115" s="4"/>
      <c r="E115" s="15">
        <f>P119</f>
        <v>35.773899999999998</v>
      </c>
      <c r="F115" s="4">
        <f>AVERAGE(E115:E116)</f>
        <v>35.773899999999998</v>
      </c>
      <c r="G115" s="4">
        <f>SUM(F115,-F122)</f>
        <v>14.891499999999997</v>
      </c>
      <c r="H115" s="4">
        <f>SUM(G118,-G115)</f>
        <v>-10.335499999999996</v>
      </c>
      <c r="I115" s="14">
        <f>POWER(2,-H115)</f>
        <v>1292.0981961639388</v>
      </c>
    </row>
    <row r="116" spans="1:16" x14ac:dyDescent="0.2">
      <c r="A116" s="4" t="s">
        <v>5</v>
      </c>
      <c r="B116" s="7"/>
      <c r="C116" s="4" t="s">
        <v>71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71</v>
      </c>
      <c r="D118" s="6"/>
      <c r="E118">
        <f>P122</f>
        <v>27.281300000000002</v>
      </c>
      <c r="F118" s="4">
        <f>AVERAGE(E118:E119)</f>
        <v>27.281300000000002</v>
      </c>
      <c r="G118" s="4">
        <f>SUM(F118,-F125)</f>
        <v>4.5560000000000009</v>
      </c>
      <c r="H118" s="4"/>
      <c r="I118" s="5"/>
      <c r="O118" s="13" t="s">
        <v>22</v>
      </c>
      <c r="P118" s="13" t="s">
        <v>71</v>
      </c>
    </row>
    <row r="119" spans="1:16" x14ac:dyDescent="0.2">
      <c r="A119" s="4" t="s">
        <v>6</v>
      </c>
      <c r="B119" s="7"/>
      <c r="C119" s="4" t="s">
        <v>71</v>
      </c>
      <c r="D119" s="4"/>
      <c r="E119" s="8" t="s">
        <v>7</v>
      </c>
      <c r="F119" s="4"/>
      <c r="G119" s="4"/>
      <c r="H119" s="4"/>
      <c r="I119" s="5"/>
      <c r="N119" s="26" t="s">
        <v>154</v>
      </c>
      <c r="O119" s="26">
        <v>20.882400000000001</v>
      </c>
      <c r="P119" s="26">
        <v>35.773899999999998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155</v>
      </c>
      <c r="O120" s="26">
        <v>19.619800000000001</v>
      </c>
      <c r="P120" s="26">
        <v>36.951300000000003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147</v>
      </c>
      <c r="O121" s="26">
        <v>22.968399999999999</v>
      </c>
      <c r="P121" s="26">
        <v>28.100999999999999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20.882400000000001</v>
      </c>
      <c r="F122" s="4">
        <f>AVERAGE(E122:E123)</f>
        <v>20.882400000000001</v>
      </c>
      <c r="G122" s="4"/>
      <c r="H122" s="4"/>
      <c r="I122" s="5"/>
      <c r="N122" s="26" t="s">
        <v>147</v>
      </c>
      <c r="O122" s="26">
        <v>22.725300000000001</v>
      </c>
      <c r="P122" s="26">
        <v>27.281300000000002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22.725300000000001</v>
      </c>
      <c r="F125" s="4">
        <f>AVERAGE(E125:E126)</f>
        <v>22.725300000000001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17</v>
      </c>
      <c r="B131" s="19" t="s">
        <v>16</v>
      </c>
      <c r="C131" s="19" t="s">
        <v>15</v>
      </c>
      <c r="D131" s="19" t="s">
        <v>14</v>
      </c>
      <c r="E131" s="19" t="s">
        <v>13</v>
      </c>
      <c r="F131" s="19" t="s">
        <v>12</v>
      </c>
      <c r="G131" s="19" t="s">
        <v>26</v>
      </c>
      <c r="H131" s="19" t="s">
        <v>27</v>
      </c>
      <c r="I131" s="18" t="s">
        <v>11</v>
      </c>
      <c r="K131" s="20" t="s">
        <v>17</v>
      </c>
      <c r="L131" s="19" t="s">
        <v>16</v>
      </c>
      <c r="M131" s="19" t="s">
        <v>15</v>
      </c>
      <c r="N131" s="19" t="s">
        <v>14</v>
      </c>
      <c r="O131" s="19" t="s">
        <v>13</v>
      </c>
      <c r="P131" s="19" t="s">
        <v>12</v>
      </c>
      <c r="Q131" s="19" t="s">
        <v>26</v>
      </c>
      <c r="R131" s="19" t="s">
        <v>27</v>
      </c>
      <c r="S131" s="18" t="s">
        <v>11</v>
      </c>
    </row>
    <row r="132" spans="1:19" x14ac:dyDescent="0.2">
      <c r="A132" s="17" t="s">
        <v>148</v>
      </c>
      <c r="B132" s="16" t="s">
        <v>28</v>
      </c>
      <c r="C132" s="4" t="s">
        <v>71</v>
      </c>
      <c r="D132" s="4"/>
      <c r="E132" s="15">
        <f>P152</f>
        <v>18.186699999999998</v>
      </c>
      <c r="F132" s="4">
        <f>AVERAGE(E132)</f>
        <v>18.186699999999998</v>
      </c>
      <c r="G132" s="4">
        <f>SUM(F132,-F139)</f>
        <v>-8.0932000000000031</v>
      </c>
      <c r="H132" s="4">
        <f>SUM(G135,-G132)</f>
        <v>1.1463000000000001</v>
      </c>
      <c r="I132" s="14">
        <f>POWER(2,-H132)</f>
        <v>0.45178240809643627</v>
      </c>
      <c r="K132" s="17" t="s">
        <v>149</v>
      </c>
      <c r="L132" s="16" t="s">
        <v>28</v>
      </c>
      <c r="M132" s="4" t="s">
        <v>71</v>
      </c>
      <c r="N132" s="4"/>
      <c r="O132" s="15">
        <f>P152</f>
        <v>18.186699999999998</v>
      </c>
      <c r="P132" s="4">
        <f>AVERAGE(O132)</f>
        <v>18.186699999999998</v>
      </c>
      <c r="Q132" s="4">
        <f>SUM(P132,-P139)</f>
        <v>-8.0932000000000031</v>
      </c>
      <c r="R132" s="4">
        <f>SUM(Q135,-Q132)</f>
        <v>-4.2399999999997107E-2</v>
      </c>
      <c r="S132" s="14">
        <f>POWER(2,-R132)</f>
        <v>1.0298255721317457</v>
      </c>
    </row>
    <row r="133" spans="1:19" x14ac:dyDescent="0.2">
      <c r="A133" s="4" t="s">
        <v>5</v>
      </c>
      <c r="B133" s="7"/>
      <c r="C133" s="4" t="s">
        <v>71</v>
      </c>
      <c r="D133" s="7"/>
      <c r="F133" s="4"/>
      <c r="G133" s="4"/>
      <c r="H133" s="4"/>
      <c r="I133" s="5"/>
      <c r="K133" s="4" t="s">
        <v>5</v>
      </c>
      <c r="L133" s="7"/>
      <c r="M133" s="4" t="s">
        <v>71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71</v>
      </c>
      <c r="D135" s="6"/>
      <c r="E135">
        <f>P154</f>
        <v>18.227799999999998</v>
      </c>
      <c r="F135" s="4">
        <f>AVERAGE(E135:E136)</f>
        <v>18.227799999999998</v>
      </c>
      <c r="G135" s="4">
        <f>SUM(F135,-F142)</f>
        <v>-6.946900000000003</v>
      </c>
      <c r="H135" s="4"/>
      <c r="I135" s="5"/>
      <c r="K135" s="4" t="s">
        <v>6</v>
      </c>
      <c r="L135" s="7"/>
      <c r="M135" s="4" t="s">
        <v>71</v>
      </c>
      <c r="N135" s="6"/>
      <c r="O135" s="15">
        <f>P153</f>
        <v>18.227799999999998</v>
      </c>
      <c r="P135" s="4">
        <f>AVERAGE(O135:O136)</f>
        <v>18.227799999999998</v>
      </c>
      <c r="Q135" s="4">
        <f>SUM(P135,-P142)</f>
        <v>-8.1356000000000002</v>
      </c>
      <c r="R135" s="4"/>
      <c r="S135" s="5"/>
    </row>
    <row r="136" spans="1:19" x14ac:dyDescent="0.2">
      <c r="A136" s="4" t="s">
        <v>6</v>
      </c>
      <c r="B136" s="7"/>
      <c r="C136" s="4" t="s">
        <v>71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71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22</v>
      </c>
      <c r="D139" s="7"/>
      <c r="E139" s="10">
        <f>O152</f>
        <v>26.279900000000001</v>
      </c>
      <c r="F139" s="4">
        <f>AVERAGE(E139)</f>
        <v>26.279900000000001</v>
      </c>
      <c r="G139" s="4"/>
      <c r="H139" s="4"/>
      <c r="I139" s="5"/>
      <c r="K139" s="4" t="s">
        <v>8</v>
      </c>
      <c r="L139" s="7"/>
      <c r="M139" s="4" t="s">
        <v>22</v>
      </c>
      <c r="N139" s="7"/>
      <c r="O139" s="10">
        <f>O152</f>
        <v>26.279900000000001</v>
      </c>
      <c r="P139" s="4">
        <f>AVERAGE(O139)</f>
        <v>26.279900000000001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22</v>
      </c>
      <c r="D140" s="7"/>
      <c r="F140" s="4"/>
      <c r="G140" s="4"/>
      <c r="H140" s="4"/>
      <c r="I140" s="5"/>
      <c r="K140" s="4" t="s">
        <v>5</v>
      </c>
      <c r="L140" s="7"/>
      <c r="M140" s="4" t="s">
        <v>22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>
        <f>O154</f>
        <v>25.174700000000001</v>
      </c>
      <c r="F142" s="4">
        <f>AVERAGE(E142:E143)</f>
        <v>25.174700000000001</v>
      </c>
      <c r="G142" s="4"/>
      <c r="H142" s="4"/>
      <c r="I142" s="5"/>
      <c r="K142" s="4" t="s">
        <v>6</v>
      </c>
      <c r="L142" s="7"/>
      <c r="M142" s="4" t="s">
        <v>22</v>
      </c>
      <c r="N142" s="6"/>
      <c r="O142" s="21">
        <f>O153</f>
        <v>26.363399999999999</v>
      </c>
      <c r="P142" s="4">
        <f>AVERAGE(O142:O143)</f>
        <v>26.363399999999999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17</v>
      </c>
      <c r="B147" s="19" t="s">
        <v>16</v>
      </c>
      <c r="C147" s="19" t="s">
        <v>15</v>
      </c>
      <c r="D147" s="19" t="s">
        <v>14</v>
      </c>
      <c r="E147" s="19" t="s">
        <v>13</v>
      </c>
      <c r="F147" s="19" t="s">
        <v>12</v>
      </c>
      <c r="G147" s="19" t="s">
        <v>26</v>
      </c>
      <c r="H147" s="19" t="s">
        <v>27</v>
      </c>
      <c r="I147" s="18" t="s">
        <v>11</v>
      </c>
    </row>
    <row r="148" spans="1:19" x14ac:dyDescent="0.2">
      <c r="A148" s="17" t="s">
        <v>148</v>
      </c>
      <c r="B148" s="16" t="s">
        <v>30</v>
      </c>
      <c r="C148" s="4" t="s">
        <v>71</v>
      </c>
      <c r="D148" s="4"/>
      <c r="E148" s="15">
        <f>P152</f>
        <v>18.186699999999998</v>
      </c>
      <c r="F148" s="4">
        <f>AVERAGE(E148:E149)</f>
        <v>18.186699999999998</v>
      </c>
      <c r="G148" s="4">
        <f>SUM(F148,-F155)</f>
        <v>-8.0932000000000031</v>
      </c>
      <c r="H148" s="4">
        <f>SUM(G151,-G148)</f>
        <v>1.0849000000000046</v>
      </c>
      <c r="I148" s="14">
        <f>POWER(2,-H148)</f>
        <v>0.47142494351370096</v>
      </c>
    </row>
    <row r="149" spans="1:19" x14ac:dyDescent="0.2">
      <c r="A149" s="4" t="s">
        <v>5</v>
      </c>
      <c r="B149" s="7"/>
      <c r="C149" s="4" t="s">
        <v>71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71</v>
      </c>
      <c r="D151" s="6"/>
      <c r="E151">
        <f>P155</f>
        <v>18.246700000000001</v>
      </c>
      <c r="F151" s="4">
        <f>AVERAGE(E151:E152)</f>
        <v>18.246700000000001</v>
      </c>
      <c r="G151" s="4">
        <f>SUM(F151,-F158)</f>
        <v>-7.0082999999999984</v>
      </c>
      <c r="H151" s="4"/>
      <c r="I151" s="5"/>
      <c r="O151" s="13" t="s">
        <v>22</v>
      </c>
      <c r="P151" s="13" t="s">
        <v>71</v>
      </c>
    </row>
    <row r="152" spans="1:19" x14ac:dyDescent="0.2">
      <c r="A152" s="4" t="s">
        <v>6</v>
      </c>
      <c r="B152" s="7"/>
      <c r="C152" s="4" t="s">
        <v>71</v>
      </c>
      <c r="D152" s="4"/>
      <c r="E152" s="8" t="s">
        <v>7</v>
      </c>
      <c r="F152" s="4"/>
      <c r="G152" s="4"/>
      <c r="H152" s="4"/>
      <c r="I152" s="5"/>
      <c r="N152" s="26" t="s">
        <v>154</v>
      </c>
      <c r="O152" s="26">
        <v>26.279900000000001</v>
      </c>
      <c r="P152" s="26">
        <v>18.186699999999998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26" t="s">
        <v>155</v>
      </c>
      <c r="O153" s="26">
        <v>26.363399999999999</v>
      </c>
      <c r="P153" s="26">
        <v>18.227799999999998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150</v>
      </c>
      <c r="O154" s="9">
        <v>25.174700000000001</v>
      </c>
      <c r="P154" s="9">
        <v>18.227799999999998</v>
      </c>
    </row>
    <row r="155" spans="1:19" ht="17" thickTop="1" x14ac:dyDescent="0.2">
      <c r="A155" s="4" t="s">
        <v>8</v>
      </c>
      <c r="B155" s="7"/>
      <c r="C155" s="4" t="s">
        <v>22</v>
      </c>
      <c r="D155" s="7"/>
      <c r="E155" s="10">
        <f>O152</f>
        <v>26.279900000000001</v>
      </c>
      <c r="F155" s="4">
        <f>AVERAGE(E155:E156)</f>
        <v>26.279900000000001</v>
      </c>
      <c r="G155" s="4"/>
      <c r="H155" s="4"/>
      <c r="I155" s="5"/>
      <c r="N155" s="9" t="s">
        <v>150</v>
      </c>
      <c r="O155" s="9">
        <v>25.254999999999999</v>
      </c>
      <c r="P155" s="9">
        <v>18.246700000000001</v>
      </c>
    </row>
    <row r="156" spans="1:19" x14ac:dyDescent="0.2">
      <c r="A156" s="4" t="s">
        <v>5</v>
      </c>
      <c r="B156" s="7"/>
      <c r="C156" s="4" t="s">
        <v>22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22</v>
      </c>
      <c r="D158" s="6"/>
      <c r="E158">
        <f>O155</f>
        <v>25.254999999999999</v>
      </c>
      <c r="F158" s="4">
        <f>AVERAGE(E158:E159)</f>
        <v>25.254999999999999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N163" s="1">
        <v>14.364142844669127</v>
      </c>
    </row>
    <row r="164" spans="1:14" x14ac:dyDescent="0.2">
      <c r="N164">
        <v>22.01935035416663</v>
      </c>
    </row>
    <row r="165" spans="1:14" x14ac:dyDescent="0.2">
      <c r="M165">
        <v>2.6498303554806912</v>
      </c>
    </row>
    <row r="166" spans="1:14" x14ac:dyDescent="0.2">
      <c r="M166" s="1"/>
      <c r="N166" s="1"/>
    </row>
    <row r="167" spans="1:14" x14ac:dyDescent="0.2">
      <c r="M167" s="1">
        <v>1.0298255721317457</v>
      </c>
    </row>
    <row r="171" spans="1:14" x14ac:dyDescent="0.2">
      <c r="N171">
        <v>0.45178240809643627</v>
      </c>
    </row>
    <row r="172" spans="1:14" x14ac:dyDescent="0.2">
      <c r="N172">
        <v>0.47142494351370096</v>
      </c>
    </row>
    <row r="179" spans="12:15" x14ac:dyDescent="0.2">
      <c r="L179" t="s">
        <v>3</v>
      </c>
      <c r="M179">
        <f>AVERAGE(M163:M168)</f>
        <v>1.8398279638062185</v>
      </c>
      <c r="N179">
        <f>AVERAGE(N163:N172)</f>
        <v>9.326675137611474</v>
      </c>
    </row>
    <row r="180" spans="12:15" x14ac:dyDescent="0.2">
      <c r="L180" t="s">
        <v>2</v>
      </c>
      <c r="M180">
        <f>STDEV(M163:M168)</f>
        <v>1.1455163678606828</v>
      </c>
      <c r="N180">
        <f>STDEV(N163:N172)</f>
        <v>10.70294760043652</v>
      </c>
    </row>
    <row r="181" spans="12:15" x14ac:dyDescent="0.2">
      <c r="L181" t="s">
        <v>1</v>
      </c>
      <c r="N181">
        <f>TTEST(M163:M167,N163:N172,2,2)</f>
        <v>0.40459737269881918</v>
      </c>
      <c r="O181" s="39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73</v>
      </c>
      <c r="M183" t="s">
        <v>0</v>
      </c>
    </row>
    <row r="184" spans="12:15" x14ac:dyDescent="0.2">
      <c r="L184">
        <f>M179</f>
        <v>1.8398279638062185</v>
      </c>
      <c r="M184">
        <f>N179</f>
        <v>9.326675137611474</v>
      </c>
    </row>
    <row r="185" spans="12:15" x14ac:dyDescent="0.2">
      <c r="L185">
        <f>M180</f>
        <v>1.1455163678606828</v>
      </c>
      <c r="M185">
        <f>N180</f>
        <v>10.70294760043652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A130" zoomScale="39" zoomScaleNormal="39" workbookViewId="0">
      <selection activeCell="M163" sqref="M163:N172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131</v>
      </c>
      <c r="B2" s="16" t="s">
        <v>44</v>
      </c>
      <c r="C2" s="4" t="s">
        <v>72</v>
      </c>
      <c r="D2" s="4"/>
      <c r="E2" s="15">
        <f>P19</f>
        <v>25.205300000000001</v>
      </c>
      <c r="F2" s="4">
        <f>AVERAGE(E2)</f>
        <v>25.205300000000001</v>
      </c>
      <c r="G2" s="4">
        <f>SUM(F2,-F9)</f>
        <v>3.8034999999999997</v>
      </c>
      <c r="H2" s="4">
        <f>SUM(G5,-G2)</f>
        <v>0.97690000000000055</v>
      </c>
      <c r="I2" s="14">
        <f>POWER(2,-H2)</f>
        <v>0.50807028702505719</v>
      </c>
      <c r="K2" s="17" t="s">
        <v>132</v>
      </c>
      <c r="L2" s="16" t="s">
        <v>28</v>
      </c>
      <c r="M2" s="4" t="s">
        <v>72</v>
      </c>
      <c r="N2" s="4"/>
      <c r="O2" s="15">
        <f>P19</f>
        <v>25.205300000000001</v>
      </c>
      <c r="P2" s="4">
        <f>AVERAGE(O2)</f>
        <v>25.205300000000001</v>
      </c>
      <c r="Q2" s="4">
        <f>SUM(P2,-P9)</f>
        <v>3.8034999999999997</v>
      </c>
      <c r="R2" s="4">
        <f>SUM(Q5,-Q2)</f>
        <v>0.1916000000000011</v>
      </c>
      <c r="S2" s="14">
        <f>POWER(2,-R2)</f>
        <v>0.87563407335695109</v>
      </c>
    </row>
    <row r="3" spans="1:19" x14ac:dyDescent="0.2">
      <c r="A3" s="4" t="s">
        <v>5</v>
      </c>
      <c r="B3" s="7"/>
      <c r="C3" s="4" t="s">
        <v>72</v>
      </c>
      <c r="D3" s="7"/>
      <c r="F3" s="4"/>
      <c r="G3" s="4"/>
      <c r="H3" s="4"/>
      <c r="I3" s="5"/>
      <c r="K3" s="4" t="s">
        <v>5</v>
      </c>
      <c r="L3" s="7"/>
      <c r="M3" s="4" t="s">
        <v>72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72</v>
      </c>
      <c r="D5" s="6"/>
      <c r="E5">
        <f>P21</f>
        <v>25.190200000000001</v>
      </c>
      <c r="F5" s="4">
        <f>AVERAGE(E5:E6)</f>
        <v>25.190200000000001</v>
      </c>
      <c r="G5" s="4">
        <f>SUM(F5,-F12)</f>
        <v>4.7804000000000002</v>
      </c>
      <c r="H5" s="4"/>
      <c r="I5" s="5"/>
      <c r="K5" s="4" t="s">
        <v>6</v>
      </c>
      <c r="L5" s="7"/>
      <c r="M5" s="4" t="s">
        <v>72</v>
      </c>
      <c r="N5" s="6"/>
      <c r="O5" s="15">
        <f>P20</f>
        <v>25.465</v>
      </c>
      <c r="P5" s="4">
        <f>AVERAGE(O5:O6)</f>
        <v>25.465</v>
      </c>
      <c r="Q5" s="4">
        <f>SUM(P5,-P12)</f>
        <v>3.9951000000000008</v>
      </c>
      <c r="R5" s="4"/>
      <c r="S5" s="5"/>
    </row>
    <row r="6" spans="1:19" x14ac:dyDescent="0.2">
      <c r="A6" s="4" t="s">
        <v>6</v>
      </c>
      <c r="B6" s="7"/>
      <c r="C6" s="4" t="s">
        <v>72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72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21.401800000000001</v>
      </c>
      <c r="F9" s="4">
        <f>AVERAGE(E9)</f>
        <v>21.401800000000001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21.401800000000001</v>
      </c>
      <c r="P9" s="4">
        <f>AVERAGE(O9)</f>
        <v>21.401800000000001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20.409800000000001</v>
      </c>
      <c r="F12" s="4">
        <f>AVERAGE(E12:E13)</f>
        <v>20.409800000000001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21.469899999999999</v>
      </c>
      <c r="P12" s="4">
        <f>AVERAGE(O12:O13)</f>
        <v>21.469899999999999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133</v>
      </c>
      <c r="B18" s="16" t="s">
        <v>30</v>
      </c>
      <c r="C18" s="4" t="s">
        <v>72</v>
      </c>
      <c r="D18" s="4"/>
      <c r="E18" s="15">
        <f>P19</f>
        <v>25.205300000000001</v>
      </c>
      <c r="F18" s="4">
        <f>AVERAGE(E18:E19)</f>
        <v>25.205300000000001</v>
      </c>
      <c r="G18" s="4">
        <f>SUM(F18,-F25)</f>
        <v>3.8034999999999997</v>
      </c>
      <c r="H18" s="4">
        <f>SUM(G21,-G18)</f>
        <v>0.97850000000000037</v>
      </c>
      <c r="I18" s="14">
        <f>POWER(2,-H18)</f>
        <v>0.50750713138341075</v>
      </c>
      <c r="O18" s="13" t="s">
        <v>22</v>
      </c>
      <c r="P18" s="13" t="s">
        <v>72</v>
      </c>
    </row>
    <row r="19" spans="1:16" x14ac:dyDescent="0.2">
      <c r="A19" s="4" t="s">
        <v>5</v>
      </c>
      <c r="B19" s="7"/>
      <c r="C19" s="4" t="s">
        <v>72</v>
      </c>
      <c r="D19" s="7"/>
      <c r="E19" s="8" t="s">
        <v>7</v>
      </c>
      <c r="F19" s="4"/>
      <c r="G19" s="4"/>
      <c r="H19" s="4"/>
      <c r="I19" s="5"/>
      <c r="N19" s="25" t="s">
        <v>156</v>
      </c>
      <c r="O19" s="25">
        <v>21.401800000000001</v>
      </c>
      <c r="P19" s="25">
        <v>25.205300000000001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156</v>
      </c>
      <c r="O20" s="25">
        <v>21.469899999999999</v>
      </c>
      <c r="P20" s="25">
        <v>25.465</v>
      </c>
    </row>
    <row r="21" spans="1:16" x14ac:dyDescent="0.2">
      <c r="A21" s="4" t="s">
        <v>6</v>
      </c>
      <c r="B21" s="7"/>
      <c r="C21" s="4" t="s">
        <v>72</v>
      </c>
      <c r="D21" s="6"/>
      <c r="E21">
        <f>P22</f>
        <v>25.135899999999999</v>
      </c>
      <c r="F21" s="4">
        <f>AVERAGE(E21:E22)</f>
        <v>25.135899999999999</v>
      </c>
      <c r="G21" s="4">
        <f>SUM(F21,-F28)</f>
        <v>4.782</v>
      </c>
      <c r="H21" s="4"/>
      <c r="I21" s="5"/>
      <c r="N21" s="25" t="s">
        <v>134</v>
      </c>
      <c r="O21" s="25">
        <v>20.409800000000001</v>
      </c>
      <c r="P21" s="25">
        <v>25.190200000000001</v>
      </c>
    </row>
    <row r="22" spans="1:16" x14ac:dyDescent="0.2">
      <c r="A22" s="4" t="s">
        <v>6</v>
      </c>
      <c r="B22" s="7"/>
      <c r="C22" s="4" t="s">
        <v>72</v>
      </c>
      <c r="D22" s="4"/>
      <c r="E22" s="8" t="s">
        <v>7</v>
      </c>
      <c r="F22" s="4"/>
      <c r="G22" s="4"/>
      <c r="H22" s="4"/>
      <c r="I22" s="5"/>
      <c r="N22" s="25" t="s">
        <v>134</v>
      </c>
      <c r="O22" s="25">
        <v>20.353899999999999</v>
      </c>
      <c r="P22" s="25">
        <v>25.135899999999999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21.401800000000001</v>
      </c>
      <c r="F25" s="4">
        <f>AVERAGE(E25:E26)</f>
        <v>21.401800000000001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20.353899999999999</v>
      </c>
      <c r="F28" s="4">
        <f>AVERAGE(E28:E29)</f>
        <v>20.353899999999999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135</v>
      </c>
      <c r="B35" s="16" t="s">
        <v>28</v>
      </c>
      <c r="C35" s="4" t="s">
        <v>72</v>
      </c>
      <c r="D35" s="4"/>
      <c r="E35" s="15">
        <f>P53</f>
        <v>27.514500000000002</v>
      </c>
      <c r="F35" s="4">
        <f>AVERAGE(E35)</f>
        <v>27.514500000000002</v>
      </c>
      <c r="G35" s="4">
        <f>SUM(F35,-F42)</f>
        <v>5.4677000000000007</v>
      </c>
      <c r="H35" s="4">
        <f>SUM(G38,-G35)</f>
        <v>-1.2689000000000021</v>
      </c>
      <c r="I35" s="14">
        <f>POWER(2,-H35)</f>
        <v>2.4097775911462098</v>
      </c>
      <c r="K35" s="17" t="s">
        <v>136</v>
      </c>
      <c r="L35" s="16" t="s">
        <v>28</v>
      </c>
      <c r="M35" s="4" t="s">
        <v>72</v>
      </c>
      <c r="N35" s="4"/>
      <c r="O35" s="15">
        <f>P53</f>
        <v>27.514500000000002</v>
      </c>
      <c r="P35" s="4">
        <f>AVERAGE(O35)</f>
        <v>27.514500000000002</v>
      </c>
      <c r="Q35" s="4">
        <f>SUM(P35,-P42)</f>
        <v>5.4677000000000007</v>
      </c>
      <c r="R35" s="4">
        <f>SUM(Q38,-Q35)</f>
        <v>-4.5799999999999841E-2</v>
      </c>
      <c r="S35" s="14">
        <f>POWER(2,-R35)</f>
        <v>1.0322554245763462</v>
      </c>
    </row>
    <row r="36" spans="1:19" x14ac:dyDescent="0.2">
      <c r="A36" s="4" t="s">
        <v>5</v>
      </c>
      <c r="B36" s="7"/>
      <c r="C36" s="4" t="s">
        <v>72</v>
      </c>
      <c r="D36" s="7"/>
      <c r="F36" s="4"/>
      <c r="G36" s="4"/>
      <c r="H36" s="4"/>
      <c r="I36" s="5"/>
      <c r="K36" s="4" t="s">
        <v>5</v>
      </c>
      <c r="L36" s="7"/>
      <c r="M36" s="4" t="s">
        <v>72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72</v>
      </c>
      <c r="D38" s="6"/>
      <c r="E38">
        <f>P55</f>
        <v>24.369299999999999</v>
      </c>
      <c r="F38" s="4">
        <f>AVERAGE(E38:E39)</f>
        <v>24.369299999999999</v>
      </c>
      <c r="G38" s="4">
        <f>SUM(F38,-F45)</f>
        <v>4.1987999999999985</v>
      </c>
      <c r="H38" s="4"/>
      <c r="I38" s="5"/>
      <c r="K38" s="4" t="s">
        <v>6</v>
      </c>
      <c r="L38" s="7"/>
      <c r="M38" s="4" t="s">
        <v>72</v>
      </c>
      <c r="N38" s="6"/>
      <c r="O38" s="15">
        <f>P54</f>
        <v>27.488800000000001</v>
      </c>
      <c r="P38" s="4">
        <f>AVERAGE(O38:O39)</f>
        <v>27.488800000000001</v>
      </c>
      <c r="Q38" s="4">
        <f>SUM(P38,-P45)</f>
        <v>5.4219000000000008</v>
      </c>
      <c r="R38" s="4"/>
      <c r="S38" s="5"/>
    </row>
    <row r="39" spans="1:19" x14ac:dyDescent="0.2">
      <c r="A39" s="4" t="s">
        <v>6</v>
      </c>
      <c r="B39" s="7"/>
      <c r="C39" s="4" t="s">
        <v>72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72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22.046800000000001</v>
      </c>
      <c r="F42" s="4">
        <f>AVERAGE(E42)</f>
        <v>22.046800000000001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22.046800000000001</v>
      </c>
      <c r="P42" s="4">
        <f>AVERAGE(O42)</f>
        <v>22.046800000000001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20.170500000000001</v>
      </c>
      <c r="F45" s="4">
        <f>AVERAGE(E45:E46)</f>
        <v>20.170500000000001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22.0669</v>
      </c>
      <c r="P45" s="4">
        <f>AVERAGE(O45:O46)</f>
        <v>22.0669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135</v>
      </c>
      <c r="B51" s="16" t="s">
        <v>30</v>
      </c>
      <c r="C51" s="4" t="s">
        <v>72</v>
      </c>
      <c r="D51" s="4"/>
      <c r="E51" s="15">
        <f>P53</f>
        <v>27.514500000000002</v>
      </c>
      <c r="F51" s="4">
        <f>AVERAGE(E51:E52)</f>
        <v>27.514500000000002</v>
      </c>
      <c r="G51" s="4">
        <f>SUM(F51,-F58)</f>
        <v>5.4677000000000007</v>
      </c>
      <c r="H51" s="4">
        <f>SUM(G54,-G51)</f>
        <v>-1.5236000000000018</v>
      </c>
      <c r="I51" s="14">
        <f>POWER(2,-H51)</f>
        <v>2.8750758148986</v>
      </c>
    </row>
    <row r="52" spans="1:16" x14ac:dyDescent="0.2">
      <c r="A52" s="4" t="s">
        <v>5</v>
      </c>
      <c r="B52" s="7"/>
      <c r="C52" s="4" t="s">
        <v>72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72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157</v>
      </c>
      <c r="O53">
        <v>22.046800000000001</v>
      </c>
      <c r="P53">
        <v>27.514500000000002</v>
      </c>
    </row>
    <row r="54" spans="1:16" x14ac:dyDescent="0.2">
      <c r="A54" s="4" t="s">
        <v>6</v>
      </c>
      <c r="B54" s="7"/>
      <c r="C54" s="4" t="s">
        <v>72</v>
      </c>
      <c r="D54" s="6"/>
      <c r="E54">
        <f>P56</f>
        <v>24.111999999999998</v>
      </c>
      <c r="F54" s="4">
        <f>AVERAGE(E54:E55)</f>
        <v>24.111999999999998</v>
      </c>
      <c r="G54" s="4">
        <f>SUM(F54,-F61)</f>
        <v>3.9440999999999988</v>
      </c>
      <c r="H54" s="4"/>
      <c r="I54" s="5"/>
      <c r="N54" t="s">
        <v>157</v>
      </c>
      <c r="O54">
        <v>22.0669</v>
      </c>
      <c r="P54">
        <v>27.488800000000001</v>
      </c>
    </row>
    <row r="55" spans="1:16" x14ac:dyDescent="0.2">
      <c r="A55" s="4" t="s">
        <v>6</v>
      </c>
      <c r="B55" s="7"/>
      <c r="C55" s="4" t="s">
        <v>72</v>
      </c>
      <c r="D55" s="4"/>
      <c r="E55" s="8" t="s">
        <v>7</v>
      </c>
      <c r="F55" s="4"/>
      <c r="G55" s="4"/>
      <c r="H55" s="4"/>
      <c r="I55" s="5"/>
      <c r="N55" t="s">
        <v>137</v>
      </c>
      <c r="O55">
        <v>20.170500000000001</v>
      </c>
      <c r="P55">
        <v>24.369299999999999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137</v>
      </c>
      <c r="O56">
        <v>20.167899999999999</v>
      </c>
      <c r="P56">
        <v>24.111999999999998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22.046800000000001</v>
      </c>
      <c r="F58" s="4">
        <f>AVERAGE(E58:E59)</f>
        <v>22.046800000000001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20.167899999999999</v>
      </c>
      <c r="F61" s="4">
        <f>AVERAGE(E61:E62)</f>
        <v>20.167899999999999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138</v>
      </c>
      <c r="B67" s="16" t="s">
        <v>28</v>
      </c>
      <c r="C67" s="4" t="s">
        <v>72</v>
      </c>
      <c r="D67" s="4"/>
      <c r="E67" s="15">
        <f>P87</f>
        <v>25.165500000000002</v>
      </c>
      <c r="F67" s="4">
        <f>AVERAGE(E67)</f>
        <v>25.165500000000002</v>
      </c>
      <c r="G67" s="4">
        <f>SUM(F67,-F74)</f>
        <v>3.9626000000000019</v>
      </c>
      <c r="H67" s="4">
        <f>SUM(G70,-G67)</f>
        <v>0.69519999999999982</v>
      </c>
      <c r="I67" s="14">
        <f>POWER(2,-H67)</f>
        <v>0.61762369180428289</v>
      </c>
      <c r="K67" s="17" t="s">
        <v>139</v>
      </c>
      <c r="L67" s="16" t="s">
        <v>28</v>
      </c>
      <c r="M67" s="4" t="s">
        <v>72</v>
      </c>
      <c r="N67" s="4"/>
      <c r="O67" s="15">
        <f>P87</f>
        <v>25.165500000000002</v>
      </c>
      <c r="P67" s="4">
        <f>AVERAGE(O67)</f>
        <v>25.165500000000002</v>
      </c>
      <c r="Q67" s="4">
        <f>SUM(P67,-P74)</f>
        <v>3.9626000000000019</v>
      </c>
      <c r="R67" s="4">
        <f>SUM(Q70,-Q67)</f>
        <v>-8.9999999999999858E-2</v>
      </c>
      <c r="S67" s="14">
        <f>POWER(2,-R67)</f>
        <v>1.0643701824533598</v>
      </c>
      <c r="BF67" s="17" t="s">
        <v>135</v>
      </c>
      <c r="BG67" s="16" t="s">
        <v>28</v>
      </c>
      <c r="BH67" s="4" t="s">
        <v>72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136</v>
      </c>
      <c r="BQ67" s="16" t="s">
        <v>28</v>
      </c>
      <c r="BR67" s="4" t="s">
        <v>72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72</v>
      </c>
      <c r="D68" s="7"/>
      <c r="F68" s="4"/>
      <c r="G68" s="4"/>
      <c r="H68" s="4"/>
      <c r="I68" s="5"/>
      <c r="K68" s="4" t="s">
        <v>5</v>
      </c>
      <c r="L68" s="7"/>
      <c r="M68" s="4" t="s">
        <v>72</v>
      </c>
      <c r="N68" s="7"/>
      <c r="P68" s="4"/>
      <c r="Q68" s="4"/>
      <c r="R68" s="4"/>
      <c r="S68" s="5"/>
      <c r="BF68" s="4" t="s">
        <v>5</v>
      </c>
      <c r="BG68" s="7"/>
      <c r="BH68" s="4" t="s">
        <v>72</v>
      </c>
      <c r="BI68" s="7"/>
      <c r="BK68" s="4"/>
      <c r="BL68" s="4"/>
      <c r="BM68" s="4"/>
      <c r="BN68" s="5"/>
      <c r="BP68" s="4" t="s">
        <v>5</v>
      </c>
      <c r="BQ68" s="7"/>
      <c r="BR68" s="4" t="s">
        <v>72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72</v>
      </c>
      <c r="D70" s="6"/>
      <c r="E70">
        <f>P89</f>
        <v>26.476600000000001</v>
      </c>
      <c r="F70" s="4">
        <f>AVERAGE(E70:E71)</f>
        <v>26.476600000000001</v>
      </c>
      <c r="G70" s="4">
        <f>SUM(F70,-F77)</f>
        <v>4.6578000000000017</v>
      </c>
      <c r="H70" s="4"/>
      <c r="I70" s="5"/>
      <c r="K70" s="4" t="s">
        <v>6</v>
      </c>
      <c r="L70" s="7"/>
      <c r="M70" s="4" t="s">
        <v>72</v>
      </c>
      <c r="N70" s="6"/>
      <c r="O70" s="15">
        <f>P88</f>
        <v>25.232900000000001</v>
      </c>
      <c r="P70" s="4">
        <f>AVERAGE(O70:O71)</f>
        <v>25.232900000000001</v>
      </c>
      <c r="Q70" s="4">
        <f>SUM(P70,-P77)</f>
        <v>3.872600000000002</v>
      </c>
      <c r="R70" s="4"/>
      <c r="S70" s="5"/>
      <c r="BF70" s="4" t="s">
        <v>6</v>
      </c>
      <c r="BG70" s="7"/>
      <c r="BH70" s="4" t="s">
        <v>72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72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72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72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72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72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21.2029</v>
      </c>
      <c r="F74" s="4">
        <f>AVERAGE(E74)</f>
        <v>21.2029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21.2029</v>
      </c>
      <c r="P74" s="4">
        <f>AVERAGE(O74)</f>
        <v>21.2029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21.8188</v>
      </c>
      <c r="F77" s="4">
        <f>AVERAGE(E77:E78)</f>
        <v>21.8188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21.360299999999999</v>
      </c>
      <c r="P77" s="4">
        <f>AVERAGE(O77:O78)</f>
        <v>21.360299999999999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138</v>
      </c>
      <c r="B83" s="16" t="s">
        <v>30</v>
      </c>
      <c r="C83" s="4" t="s">
        <v>72</v>
      </c>
      <c r="D83" s="4"/>
      <c r="E83" s="15">
        <f>P87</f>
        <v>25.165500000000002</v>
      </c>
      <c r="F83" s="4">
        <f>AVERAGE(E83:E84)</f>
        <v>25.165500000000002</v>
      </c>
      <c r="G83" s="4">
        <f>SUM(F83,-F90)</f>
        <v>3.9626000000000019</v>
      </c>
      <c r="H83" s="4">
        <f>SUM(G86,-G83)</f>
        <v>1.2369999999999983</v>
      </c>
      <c r="I83" s="14">
        <f>POWER(2,-H83)</f>
        <v>0.42425395085294859</v>
      </c>
      <c r="BF83" s="17" t="s">
        <v>135</v>
      </c>
      <c r="BG83" s="16" t="s">
        <v>30</v>
      </c>
      <c r="BH83" s="4" t="s">
        <v>72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72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72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72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140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72</v>
      </c>
      <c r="D86" s="6"/>
      <c r="E86">
        <f>P90</f>
        <v>26.511600000000001</v>
      </c>
      <c r="F86" s="4">
        <f>AVERAGE(E86:E87)</f>
        <v>26.511600000000001</v>
      </c>
      <c r="G86" s="4">
        <f>SUM(F86,-F93)</f>
        <v>5.1996000000000002</v>
      </c>
      <c r="H86" s="4"/>
      <c r="I86" s="5"/>
      <c r="O86" s="13" t="s">
        <v>22</v>
      </c>
      <c r="P86" s="13" t="s">
        <v>72</v>
      </c>
      <c r="BF86" s="4" t="s">
        <v>6</v>
      </c>
      <c r="BG86" s="7"/>
      <c r="BH86" s="4" t="s">
        <v>72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140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72</v>
      </c>
      <c r="D87" s="4"/>
      <c r="E87" s="8" t="s">
        <v>7</v>
      </c>
      <c r="F87" s="4"/>
      <c r="G87" s="4"/>
      <c r="H87" s="4"/>
      <c r="I87" s="5"/>
      <c r="N87" t="s">
        <v>158</v>
      </c>
      <c r="O87">
        <v>21.2029</v>
      </c>
      <c r="P87">
        <v>25.165500000000002</v>
      </c>
      <c r="BF87" s="4" t="s">
        <v>6</v>
      </c>
      <c r="BG87" s="7"/>
      <c r="BH87" s="4" t="s">
        <v>72</v>
      </c>
      <c r="BI87" s="4"/>
      <c r="BJ87" s="8" t="s">
        <v>7</v>
      </c>
      <c r="BK87" s="4"/>
      <c r="BL87" s="4"/>
      <c r="BM87" s="4"/>
      <c r="BN87" s="5"/>
      <c r="BS87" s="22" t="s">
        <v>142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158</v>
      </c>
      <c r="O88">
        <v>21.360299999999999</v>
      </c>
      <c r="P88">
        <v>25.232900000000001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143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144</v>
      </c>
      <c r="O89">
        <v>21.8188</v>
      </c>
      <c r="P89">
        <v>26.476600000000001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21.2029</v>
      </c>
      <c r="F90" s="4">
        <f>AVERAGE(E90:E91)</f>
        <v>21.2029</v>
      </c>
      <c r="G90" s="4"/>
      <c r="H90" s="4"/>
      <c r="I90" s="5"/>
      <c r="N90" t="s">
        <v>144</v>
      </c>
      <c r="O90">
        <v>21.312000000000001</v>
      </c>
      <c r="P90">
        <v>26.511600000000001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21.312000000000001</v>
      </c>
      <c r="F93" s="4">
        <f>AVERAGE(E93:E94)</f>
        <v>21.312000000000001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145</v>
      </c>
      <c r="B99" s="16" t="s">
        <v>28</v>
      </c>
      <c r="C99" s="4" t="s">
        <v>72</v>
      </c>
      <c r="D99" s="4"/>
      <c r="E99" s="15">
        <f>P119</f>
        <v>24.353400000000001</v>
      </c>
      <c r="F99" s="4">
        <f>AVERAGE(E99)</f>
        <v>24.353400000000001</v>
      </c>
      <c r="G99" s="4">
        <f>SUM(F99,-F106)</f>
        <v>2.8584999999999994</v>
      </c>
      <c r="H99" s="4">
        <f>SUM(G102,-G99)</f>
        <v>1.4183999999999983</v>
      </c>
      <c r="I99" s="14">
        <f>POWER(2,-H99)</f>
        <v>0.37412700228608614</v>
      </c>
      <c r="K99" s="17" t="s">
        <v>146</v>
      </c>
      <c r="L99" s="16" t="s">
        <v>28</v>
      </c>
      <c r="M99" s="4" t="s">
        <v>72</v>
      </c>
      <c r="N99" s="4"/>
      <c r="O99" s="15">
        <f>P119</f>
        <v>24.353400000000001</v>
      </c>
      <c r="P99" s="4">
        <f>AVERAGE(O99)</f>
        <v>24.353400000000001</v>
      </c>
      <c r="Q99" s="4">
        <f>SUM(P99,-P106)</f>
        <v>2.8584999999999994</v>
      </c>
      <c r="R99" s="4">
        <f>SUM(Q102,-Q99)</f>
        <v>4.2600000000000193E-2</v>
      </c>
      <c r="S99" s="14">
        <f>POWER(2,-R99)</f>
        <v>0.97090362409896525</v>
      </c>
    </row>
    <row r="100" spans="1:19" x14ac:dyDescent="0.2">
      <c r="A100" s="4" t="s">
        <v>5</v>
      </c>
      <c r="B100" s="7"/>
      <c r="C100" s="4" t="s">
        <v>72</v>
      </c>
      <c r="D100" s="7"/>
      <c r="F100" s="4"/>
      <c r="G100" s="4"/>
      <c r="H100" s="4"/>
      <c r="I100" s="5"/>
      <c r="K100" s="4" t="s">
        <v>5</v>
      </c>
      <c r="L100" s="7"/>
      <c r="M100" s="4" t="s">
        <v>72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72</v>
      </c>
      <c r="D102" s="6"/>
      <c r="E102">
        <f>P121</f>
        <v>24.880099999999999</v>
      </c>
      <c r="F102" s="4">
        <f>AVERAGE(E102:E103)</f>
        <v>24.880099999999999</v>
      </c>
      <c r="G102" s="4">
        <f>SUM(F102,-F109)</f>
        <v>4.2768999999999977</v>
      </c>
      <c r="H102" s="4"/>
      <c r="I102" s="5"/>
      <c r="K102" s="4" t="s">
        <v>6</v>
      </c>
      <c r="L102" s="7"/>
      <c r="M102" s="4" t="s">
        <v>72</v>
      </c>
      <c r="N102" s="6"/>
      <c r="O102" s="15">
        <f>P120</f>
        <v>24.426400000000001</v>
      </c>
      <c r="P102" s="4">
        <f>AVERAGE(O102:O103)</f>
        <v>24.426400000000001</v>
      </c>
      <c r="Q102" s="4">
        <f>SUM(P102,-P109)</f>
        <v>2.9010999999999996</v>
      </c>
      <c r="R102" s="4"/>
      <c r="S102" s="5"/>
    </row>
    <row r="103" spans="1:19" x14ac:dyDescent="0.2">
      <c r="A103" s="4" t="s">
        <v>6</v>
      </c>
      <c r="B103" s="7"/>
      <c r="C103" s="4" t="s">
        <v>72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72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21.494900000000001</v>
      </c>
      <c r="F106" s="4">
        <f>AVERAGE(E106)</f>
        <v>21.494900000000001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21.494900000000001</v>
      </c>
      <c r="P106" s="4">
        <f>AVERAGE(O106)</f>
        <v>21.494900000000001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20.603200000000001</v>
      </c>
      <c r="F109" s="4">
        <f>AVERAGE(E109:E110)</f>
        <v>20.603200000000001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21.525300000000001</v>
      </c>
      <c r="P109" s="4">
        <f>AVERAGE(O109:O110)</f>
        <v>21.525300000000001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145</v>
      </c>
      <c r="B115" s="16" t="s">
        <v>30</v>
      </c>
      <c r="C115" s="4" t="s">
        <v>72</v>
      </c>
      <c r="D115" s="4"/>
      <c r="E115" s="15">
        <f>P119</f>
        <v>24.353400000000001</v>
      </c>
      <c r="F115" s="4">
        <f>AVERAGE(E115:E116)</f>
        <v>24.353400000000001</v>
      </c>
      <c r="G115" s="4">
        <f>SUM(F115,-F122)</f>
        <v>2.8584999999999994</v>
      </c>
      <c r="H115" s="4">
        <f>SUM(G118,-G115)</f>
        <v>1.528299999999998</v>
      </c>
      <c r="I115" s="14">
        <f>POWER(2,-H115)</f>
        <v>0.34668564353394304</v>
      </c>
    </row>
    <row r="116" spans="1:16" x14ac:dyDescent="0.2">
      <c r="A116" s="4" t="s">
        <v>5</v>
      </c>
      <c r="B116" s="7"/>
      <c r="C116" s="4" t="s">
        <v>72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72</v>
      </c>
      <c r="D118" s="6"/>
      <c r="E118">
        <f>P122</f>
        <v>25.002199999999998</v>
      </c>
      <c r="F118" s="4">
        <f>AVERAGE(E118:E119)</f>
        <v>25.002199999999998</v>
      </c>
      <c r="G118" s="4">
        <f>SUM(F118,-F125)</f>
        <v>4.3867999999999974</v>
      </c>
      <c r="H118" s="4"/>
      <c r="I118" s="5"/>
      <c r="O118" s="13" t="s">
        <v>22</v>
      </c>
      <c r="P118" s="13" t="s">
        <v>72</v>
      </c>
    </row>
    <row r="119" spans="1:16" x14ac:dyDescent="0.2">
      <c r="A119" s="4" t="s">
        <v>6</v>
      </c>
      <c r="B119" s="7"/>
      <c r="C119" s="4" t="s">
        <v>72</v>
      </c>
      <c r="D119" s="4"/>
      <c r="E119" s="8" t="s">
        <v>7</v>
      </c>
      <c r="F119" s="4"/>
      <c r="G119" s="4"/>
      <c r="H119" s="4"/>
      <c r="I119" s="5"/>
      <c r="N119" s="26" t="s">
        <v>159</v>
      </c>
      <c r="O119" s="26">
        <v>21.494900000000001</v>
      </c>
      <c r="P119" s="26">
        <v>24.353400000000001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160</v>
      </c>
      <c r="O120" s="26">
        <v>21.525300000000001</v>
      </c>
      <c r="P120" s="26">
        <v>24.426400000000001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147</v>
      </c>
      <c r="O121" s="26">
        <v>20.603200000000001</v>
      </c>
      <c r="P121" s="26">
        <v>24.880099999999999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21.494900000000001</v>
      </c>
      <c r="F122" s="4">
        <f>AVERAGE(E122:E123)</f>
        <v>21.494900000000001</v>
      </c>
      <c r="G122" s="4"/>
      <c r="H122" s="4"/>
      <c r="I122" s="5"/>
      <c r="N122" s="26" t="s">
        <v>147</v>
      </c>
      <c r="O122" s="26">
        <v>20.615400000000001</v>
      </c>
      <c r="P122" s="26">
        <v>25.002199999999998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20.615400000000001</v>
      </c>
      <c r="F125" s="4">
        <f>AVERAGE(E125:E126)</f>
        <v>20.615400000000001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148</v>
      </c>
      <c r="B131" s="16" t="s">
        <v>28</v>
      </c>
      <c r="C131" s="4" t="s">
        <v>72</v>
      </c>
      <c r="D131" s="4"/>
      <c r="E131" s="15">
        <f>P151</f>
        <v>24.924199999999999</v>
      </c>
      <c r="F131" s="4">
        <f>AVERAGE(E131)</f>
        <v>24.924199999999999</v>
      </c>
      <c r="G131" s="4">
        <f>SUM(F131,-F138)</f>
        <v>3.1198999999999977</v>
      </c>
      <c r="H131" s="4">
        <f>SUM(G134,-G131)</f>
        <v>0.40880000000000294</v>
      </c>
      <c r="I131" s="14">
        <f>POWER(2,-H131)</f>
        <v>0.75324964865326216</v>
      </c>
      <c r="K131" s="17" t="s">
        <v>149</v>
      </c>
      <c r="L131" s="16" t="s">
        <v>28</v>
      </c>
      <c r="M131" s="4" t="s">
        <v>72</v>
      </c>
      <c r="N131" s="4"/>
      <c r="O131" s="15">
        <f>P151</f>
        <v>24.924199999999999</v>
      </c>
      <c r="P131" s="4">
        <f>AVERAGE(O131)</f>
        <v>24.924199999999999</v>
      </c>
      <c r="Q131" s="4">
        <f>SUM(P131,-P138)</f>
        <v>3.1198999999999977</v>
      </c>
      <c r="R131" s="4">
        <f>SUM(Q134,-Q131)</f>
        <v>0.24849999999999994</v>
      </c>
      <c r="S131" s="14">
        <f>POWER(2,-R131)</f>
        <v>0.84177116739296098</v>
      </c>
    </row>
    <row r="132" spans="1:19" x14ac:dyDescent="0.2">
      <c r="A132" s="4" t="s">
        <v>5</v>
      </c>
      <c r="B132" s="7"/>
      <c r="C132" s="4" t="s">
        <v>72</v>
      </c>
      <c r="D132" s="7"/>
      <c r="F132" s="4"/>
      <c r="G132" s="4"/>
      <c r="H132" s="4"/>
      <c r="I132" s="5"/>
      <c r="K132" s="4" t="s">
        <v>5</v>
      </c>
      <c r="L132" s="7"/>
      <c r="M132" s="4" t="s">
        <v>72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72</v>
      </c>
      <c r="D134" s="6"/>
      <c r="E134">
        <f>P153</f>
        <v>24.4374</v>
      </c>
      <c r="F134" s="4">
        <f>AVERAGE(E134:E135)</f>
        <v>24.4374</v>
      </c>
      <c r="G134" s="4">
        <f>SUM(F134,-F141)</f>
        <v>3.5287000000000006</v>
      </c>
      <c r="H134" s="4"/>
      <c r="I134" s="5"/>
      <c r="K134" s="4" t="s">
        <v>6</v>
      </c>
      <c r="L134" s="7"/>
      <c r="M134" s="4" t="s">
        <v>72</v>
      </c>
      <c r="N134" s="6"/>
      <c r="O134" s="15">
        <f>P152</f>
        <v>24.698699999999999</v>
      </c>
      <c r="P134" s="4">
        <f>AVERAGE(O134:O135)</f>
        <v>24.698699999999999</v>
      </c>
      <c r="Q134" s="4">
        <f>SUM(P134,-P141)</f>
        <v>3.3683999999999976</v>
      </c>
      <c r="R134" s="4"/>
      <c r="S134" s="5"/>
    </row>
    <row r="135" spans="1:19" x14ac:dyDescent="0.2">
      <c r="A135" s="4" t="s">
        <v>6</v>
      </c>
      <c r="B135" s="7"/>
      <c r="C135" s="4" t="s">
        <v>72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72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21.804300000000001</v>
      </c>
      <c r="F138" s="4">
        <f>AVERAGE(E138)</f>
        <v>21.804300000000001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21.804300000000001</v>
      </c>
      <c r="P138" s="4">
        <f>AVERAGE(O138)</f>
        <v>21.804300000000001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20.9087</v>
      </c>
      <c r="F141" s="4">
        <f>AVERAGE(E141:E142)</f>
        <v>20.9087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21.330300000000001</v>
      </c>
      <c r="P141" s="4">
        <f>AVERAGE(O141:O142)</f>
        <v>21.330300000000001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148</v>
      </c>
      <c r="B147" s="16" t="s">
        <v>30</v>
      </c>
      <c r="C147" s="4" t="s">
        <v>72</v>
      </c>
      <c r="D147" s="4"/>
      <c r="E147" s="15">
        <f>P151</f>
        <v>24.924199999999999</v>
      </c>
      <c r="F147" s="4">
        <f>AVERAGE(E147:E148)</f>
        <v>24.924199999999999</v>
      </c>
      <c r="G147" s="4">
        <f>SUM(F147,-F154)</f>
        <v>3.1198999999999977</v>
      </c>
      <c r="H147" s="4">
        <f>SUM(G150,-G147)</f>
        <v>0.61310000000000286</v>
      </c>
      <c r="I147" s="14">
        <f>POWER(2,-H147)</f>
        <v>0.65379035540361163</v>
      </c>
    </row>
    <row r="148" spans="1:16" x14ac:dyDescent="0.2">
      <c r="A148" s="4" t="s">
        <v>5</v>
      </c>
      <c r="B148" s="7"/>
      <c r="C148" s="4" t="s">
        <v>72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72</v>
      </c>
      <c r="D150" s="6"/>
      <c r="E150">
        <f>P154</f>
        <v>24.5473</v>
      </c>
      <c r="F150" s="4">
        <f>AVERAGE(E150:E151)</f>
        <v>24.5473</v>
      </c>
      <c r="G150" s="4">
        <f>SUM(F150,-F157)</f>
        <v>3.7330000000000005</v>
      </c>
      <c r="H150" s="4"/>
      <c r="I150" s="5"/>
      <c r="O150" s="13" t="s">
        <v>22</v>
      </c>
      <c r="P150" s="13" t="s">
        <v>72</v>
      </c>
    </row>
    <row r="151" spans="1:16" x14ac:dyDescent="0.2">
      <c r="A151" s="4" t="s">
        <v>6</v>
      </c>
      <c r="B151" s="7"/>
      <c r="C151" s="4" t="s">
        <v>72</v>
      </c>
      <c r="D151" s="4"/>
      <c r="E151" s="8" t="s">
        <v>7</v>
      </c>
      <c r="F151" s="4"/>
      <c r="G151" s="4"/>
      <c r="H151" s="4"/>
      <c r="I151" s="5"/>
      <c r="N151" s="9" t="s">
        <v>161</v>
      </c>
      <c r="O151" s="9">
        <v>21.804300000000001</v>
      </c>
      <c r="P151" s="9">
        <v>24.924199999999999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161</v>
      </c>
      <c r="O152" s="9">
        <v>21.330300000000001</v>
      </c>
      <c r="P152" s="9">
        <v>24.698699999999999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150</v>
      </c>
      <c r="O153" s="9">
        <v>20.9087</v>
      </c>
      <c r="P153" s="9">
        <v>24.4374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21.804300000000001</v>
      </c>
      <c r="F154" s="4">
        <f>AVERAGE(E154:E155)</f>
        <v>21.804300000000001</v>
      </c>
      <c r="G154" s="4"/>
      <c r="H154" s="4"/>
      <c r="I154" s="5"/>
      <c r="N154" s="9" t="s">
        <v>150</v>
      </c>
      <c r="O154" s="9">
        <v>20.814299999999999</v>
      </c>
      <c r="P154" s="9">
        <v>24.5473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20.814299999999999</v>
      </c>
      <c r="F157" s="4">
        <f>AVERAGE(E157:E158)</f>
        <v>20.814299999999999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M163">
        <f>S2</f>
        <v>0.87563407335695109</v>
      </c>
      <c r="N163" s="1">
        <f>I2</f>
        <v>0.50807028702505719</v>
      </c>
    </row>
    <row r="164" spans="12:15" x14ac:dyDescent="0.2">
      <c r="M164">
        <f>S35</f>
        <v>1.0322554245763462</v>
      </c>
      <c r="N164">
        <f>I18</f>
        <v>0.50750713138341075</v>
      </c>
    </row>
    <row r="165" spans="12:15" x14ac:dyDescent="0.2">
      <c r="M165">
        <f>S67</f>
        <v>1.0643701824533598</v>
      </c>
      <c r="N165">
        <f>I35</f>
        <v>2.4097775911462098</v>
      </c>
    </row>
    <row r="166" spans="12:15" x14ac:dyDescent="0.2">
      <c r="M166" s="1">
        <f>S99</f>
        <v>0.97090362409896525</v>
      </c>
      <c r="N166" s="1">
        <f>I51</f>
        <v>2.8750758148986</v>
      </c>
    </row>
    <row r="167" spans="12:15" x14ac:dyDescent="0.2">
      <c r="M167" s="1">
        <f>S131</f>
        <v>0.84177116739296098</v>
      </c>
      <c r="N167">
        <f>I67</f>
        <v>0.61762369180428289</v>
      </c>
    </row>
    <row r="168" spans="12:15" x14ac:dyDescent="0.2">
      <c r="N168">
        <f>I83</f>
        <v>0.42425395085294859</v>
      </c>
    </row>
    <row r="169" spans="12:15" x14ac:dyDescent="0.2">
      <c r="N169">
        <f>I99</f>
        <v>0.37412700228608614</v>
      </c>
    </row>
    <row r="170" spans="12:15" x14ac:dyDescent="0.2">
      <c r="N170">
        <f>I115</f>
        <v>0.34668564353394304</v>
      </c>
    </row>
    <row r="171" spans="12:15" x14ac:dyDescent="0.2">
      <c r="N171">
        <f>I131</f>
        <v>0.75324964865326216</v>
      </c>
    </row>
    <row r="172" spans="12:15" x14ac:dyDescent="0.2">
      <c r="N172">
        <f>I147</f>
        <v>0.65379035540361163</v>
      </c>
    </row>
    <row r="174" spans="12:15" x14ac:dyDescent="0.2">
      <c r="L174" t="s">
        <v>3</v>
      </c>
      <c r="M174">
        <f>AVERAGE(M163:M168)</f>
        <v>0.9569868943757166</v>
      </c>
      <c r="N174">
        <f>AVERAGE(N163:N172)</f>
        <v>0.94701611169874123</v>
      </c>
    </row>
    <row r="175" spans="12:15" x14ac:dyDescent="0.2">
      <c r="L175" t="s">
        <v>2</v>
      </c>
      <c r="M175">
        <f>STDEV(M163:M168)</f>
        <v>9.6544216288438692E-2</v>
      </c>
      <c r="N175">
        <f>STDEV(N163:N172)</f>
        <v>0.90901851697173552</v>
      </c>
    </row>
    <row r="176" spans="12:15" x14ac:dyDescent="0.2">
      <c r="L176" t="s">
        <v>1</v>
      </c>
      <c r="N176">
        <f>TTEST(M163:M167,N163:N172,2,2)</f>
        <v>0.98121064362635213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0.9569868943757166</v>
      </c>
      <c r="M179">
        <f>N174</f>
        <v>0.94701611169874123</v>
      </c>
    </row>
    <row r="180" spans="12:13" x14ac:dyDescent="0.2">
      <c r="L180">
        <f>M175</f>
        <v>9.6544216288438692E-2</v>
      </c>
      <c r="M180">
        <f>N175</f>
        <v>0.90901851697173552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E168" zoomScale="125" zoomScaleNormal="73" workbookViewId="0">
      <selection activeCell="N175" sqref="N175"/>
    </sheetView>
  </sheetViews>
  <sheetFormatPr baseColWidth="10" defaultColWidth="11.1640625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17</v>
      </c>
      <c r="B1" s="19" t="s">
        <v>16</v>
      </c>
      <c r="C1" s="19" t="s">
        <v>15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11</v>
      </c>
      <c r="K1" s="20" t="s">
        <v>17</v>
      </c>
      <c r="L1" s="19" t="s">
        <v>16</v>
      </c>
      <c r="M1" s="19" t="s">
        <v>15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11</v>
      </c>
    </row>
    <row r="2" spans="1:19" x14ac:dyDescent="0.2">
      <c r="A2" s="17" t="s">
        <v>131</v>
      </c>
      <c r="B2" s="16" t="s">
        <v>44</v>
      </c>
      <c r="C2" s="4" t="s">
        <v>72</v>
      </c>
      <c r="D2" s="4"/>
      <c r="E2" s="15">
        <f>P19</f>
        <v>25.205300000000001</v>
      </c>
      <c r="F2" s="4">
        <f>AVERAGE(E2)</f>
        <v>25.205300000000001</v>
      </c>
      <c r="G2" s="4">
        <f>SUM(F2,-F9)</f>
        <v>3.8034999999999997</v>
      </c>
      <c r="H2" s="4">
        <f>SUM(G5,-G2)</f>
        <v>0.97690000000000055</v>
      </c>
      <c r="I2" s="14">
        <f>POWER(2,-H2)</f>
        <v>0.50807028702505719</v>
      </c>
      <c r="K2" s="17" t="s">
        <v>132</v>
      </c>
      <c r="L2" s="16" t="s">
        <v>28</v>
      </c>
      <c r="M2" s="4" t="s">
        <v>72</v>
      </c>
      <c r="N2" s="4"/>
      <c r="O2" s="15">
        <f>P19</f>
        <v>25.205300000000001</v>
      </c>
      <c r="P2" s="4">
        <f>AVERAGE(O2)</f>
        <v>25.205300000000001</v>
      </c>
      <c r="Q2" s="4">
        <f>SUM(P2,-P9)</f>
        <v>3.8034999999999997</v>
      </c>
      <c r="R2" s="4">
        <f>SUM(Q5,-Q2)</f>
        <v>0.1916000000000011</v>
      </c>
      <c r="S2" s="14">
        <f>POWER(2,-R2)</f>
        <v>0.87563407335695109</v>
      </c>
    </row>
    <row r="3" spans="1:19" x14ac:dyDescent="0.2">
      <c r="A3" s="4" t="s">
        <v>5</v>
      </c>
      <c r="B3" s="7"/>
      <c r="C3" s="4" t="s">
        <v>72</v>
      </c>
      <c r="D3" s="7"/>
      <c r="F3" s="4"/>
      <c r="G3" s="4"/>
      <c r="H3" s="4"/>
      <c r="I3" s="5"/>
      <c r="K3" s="4" t="s">
        <v>5</v>
      </c>
      <c r="L3" s="7"/>
      <c r="M3" s="4" t="s">
        <v>72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72</v>
      </c>
      <c r="D5" s="6"/>
      <c r="E5">
        <f>P21</f>
        <v>25.190200000000001</v>
      </c>
      <c r="F5" s="4">
        <f>AVERAGE(E5:E6)</f>
        <v>25.190200000000001</v>
      </c>
      <c r="G5" s="4">
        <f>SUM(F5,-F12)</f>
        <v>4.7804000000000002</v>
      </c>
      <c r="H5" s="4"/>
      <c r="I5" s="5"/>
      <c r="K5" s="4" t="s">
        <v>6</v>
      </c>
      <c r="L5" s="7"/>
      <c r="M5" s="4" t="s">
        <v>72</v>
      </c>
      <c r="N5" s="6"/>
      <c r="O5" s="15">
        <f>P20</f>
        <v>25.465</v>
      </c>
      <c r="P5" s="4">
        <f>AVERAGE(O5:O6)</f>
        <v>25.465</v>
      </c>
      <c r="Q5" s="4">
        <f>SUM(P5,-P12)</f>
        <v>3.9951000000000008</v>
      </c>
      <c r="R5" s="4"/>
      <c r="S5" s="5"/>
    </row>
    <row r="6" spans="1:19" x14ac:dyDescent="0.2">
      <c r="A6" s="4" t="s">
        <v>6</v>
      </c>
      <c r="B6" s="7"/>
      <c r="C6" s="4" t="s">
        <v>72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72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22</v>
      </c>
      <c r="D9" s="7"/>
      <c r="E9" s="10">
        <f>O19</f>
        <v>21.401800000000001</v>
      </c>
      <c r="F9" s="4">
        <f>AVERAGE(E9)</f>
        <v>21.401800000000001</v>
      </c>
      <c r="G9" s="4"/>
      <c r="H9" s="4"/>
      <c r="I9" s="5"/>
      <c r="K9" s="4" t="s">
        <v>8</v>
      </c>
      <c r="L9" s="7"/>
      <c r="M9" s="4" t="s">
        <v>22</v>
      </c>
      <c r="N9" s="7"/>
      <c r="O9" s="10">
        <f>O19</f>
        <v>21.401800000000001</v>
      </c>
      <c r="P9" s="4">
        <f>AVERAGE(O9)</f>
        <v>21.401800000000001</v>
      </c>
      <c r="Q9" s="4"/>
      <c r="R9" s="4"/>
      <c r="S9" s="5"/>
    </row>
    <row r="10" spans="1:19" x14ac:dyDescent="0.2">
      <c r="A10" s="4" t="s">
        <v>5</v>
      </c>
      <c r="B10" s="7"/>
      <c r="C10" s="4" t="s">
        <v>22</v>
      </c>
      <c r="D10" s="7"/>
      <c r="F10" s="4"/>
      <c r="G10" s="4"/>
      <c r="H10" s="4"/>
      <c r="I10" s="5"/>
      <c r="K10" s="4" t="s">
        <v>5</v>
      </c>
      <c r="L10" s="7"/>
      <c r="M10" s="4" t="s">
        <v>22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22</v>
      </c>
      <c r="D12" s="6"/>
      <c r="E12">
        <f>O21</f>
        <v>20.409800000000001</v>
      </c>
      <c r="F12" s="4">
        <f>AVERAGE(E12:E13)</f>
        <v>20.409800000000001</v>
      </c>
      <c r="G12" s="4"/>
      <c r="H12" s="4"/>
      <c r="I12" s="5"/>
      <c r="K12" s="4" t="s">
        <v>6</v>
      </c>
      <c r="L12" s="7"/>
      <c r="M12" s="4" t="s">
        <v>22</v>
      </c>
      <c r="N12" s="6"/>
      <c r="O12" s="21">
        <f>O20</f>
        <v>21.469899999999999</v>
      </c>
      <c r="P12" s="4">
        <f>AVERAGE(O12:O13)</f>
        <v>21.469899999999999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17</v>
      </c>
      <c r="B17" s="19" t="s">
        <v>16</v>
      </c>
      <c r="C17" s="19" t="s">
        <v>15</v>
      </c>
      <c r="D17" s="19" t="s">
        <v>14</v>
      </c>
      <c r="E17" s="19" t="s">
        <v>13</v>
      </c>
      <c r="F17" s="19" t="s">
        <v>12</v>
      </c>
      <c r="G17" s="19" t="s">
        <v>26</v>
      </c>
      <c r="H17" s="19" t="s">
        <v>27</v>
      </c>
      <c r="I17" s="18" t="s">
        <v>11</v>
      </c>
    </row>
    <row r="18" spans="1:16" x14ac:dyDescent="0.2">
      <c r="A18" s="17" t="s">
        <v>133</v>
      </c>
      <c r="B18" s="16" t="s">
        <v>30</v>
      </c>
      <c r="C18" s="4" t="s">
        <v>72</v>
      </c>
      <c r="D18" s="4"/>
      <c r="E18" s="15">
        <f>P19</f>
        <v>25.205300000000001</v>
      </c>
      <c r="F18" s="4">
        <f>AVERAGE(E18:E19)</f>
        <v>25.205300000000001</v>
      </c>
      <c r="G18" s="4">
        <f>SUM(F18,-F25)</f>
        <v>3.8034999999999997</v>
      </c>
      <c r="H18" s="4">
        <f>SUM(G21,-G18)</f>
        <v>0.97850000000000037</v>
      </c>
      <c r="I18" s="14">
        <f>POWER(2,-H18)</f>
        <v>0.50750713138341075</v>
      </c>
      <c r="O18" s="13" t="s">
        <v>22</v>
      </c>
      <c r="P18" s="13" t="s">
        <v>72</v>
      </c>
    </row>
    <row r="19" spans="1:16" x14ac:dyDescent="0.2">
      <c r="A19" s="4" t="s">
        <v>5</v>
      </c>
      <c r="B19" s="7"/>
      <c r="C19" s="4" t="s">
        <v>72</v>
      </c>
      <c r="D19" s="7"/>
      <c r="E19" s="8" t="s">
        <v>7</v>
      </c>
      <c r="F19" s="4"/>
      <c r="G19" s="4"/>
      <c r="H19" s="4"/>
      <c r="I19" s="5"/>
      <c r="N19" s="25" t="s">
        <v>156</v>
      </c>
      <c r="O19" s="25">
        <v>21.401800000000001</v>
      </c>
      <c r="P19" s="25">
        <v>25.205300000000001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156</v>
      </c>
      <c r="O20" s="25">
        <v>21.469899999999999</v>
      </c>
      <c r="P20" s="25">
        <v>25.465</v>
      </c>
    </row>
    <row r="21" spans="1:16" x14ac:dyDescent="0.2">
      <c r="A21" s="4" t="s">
        <v>6</v>
      </c>
      <c r="B21" s="7"/>
      <c r="C21" s="4" t="s">
        <v>72</v>
      </c>
      <c r="D21" s="6"/>
      <c r="E21">
        <f>P22</f>
        <v>25.135899999999999</v>
      </c>
      <c r="F21" s="4">
        <f>AVERAGE(E21:E22)</f>
        <v>25.135899999999999</v>
      </c>
      <c r="G21" s="4">
        <f>SUM(F21,-F28)</f>
        <v>4.782</v>
      </c>
      <c r="H21" s="4"/>
      <c r="I21" s="5"/>
      <c r="N21" s="25" t="s">
        <v>134</v>
      </c>
      <c r="O21" s="25">
        <v>20.409800000000001</v>
      </c>
      <c r="P21" s="25">
        <v>25.190200000000001</v>
      </c>
    </row>
    <row r="22" spans="1:16" x14ac:dyDescent="0.2">
      <c r="A22" s="4" t="s">
        <v>6</v>
      </c>
      <c r="B22" s="7"/>
      <c r="C22" s="4" t="s">
        <v>72</v>
      </c>
      <c r="D22" s="4"/>
      <c r="E22" s="8" t="s">
        <v>7</v>
      </c>
      <c r="F22" s="4"/>
      <c r="G22" s="4"/>
      <c r="H22" s="4"/>
      <c r="I22" s="5"/>
      <c r="N22" s="25" t="s">
        <v>134</v>
      </c>
      <c r="O22" s="25">
        <v>20.353899999999999</v>
      </c>
      <c r="P22" s="25">
        <v>25.135899999999999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22</v>
      </c>
      <c r="D25" s="7"/>
      <c r="E25" s="10">
        <f>O19</f>
        <v>21.401800000000001</v>
      </c>
      <c r="F25" s="4">
        <f>AVERAGE(E25:E26)</f>
        <v>21.401800000000001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22</v>
      </c>
      <c r="D28" s="6"/>
      <c r="E28">
        <f>O22</f>
        <v>20.353899999999999</v>
      </c>
      <c r="F28" s="4">
        <f>AVERAGE(E28:E29)</f>
        <v>20.353899999999999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17</v>
      </c>
      <c r="B34" s="19" t="s">
        <v>16</v>
      </c>
      <c r="C34" s="19" t="s">
        <v>15</v>
      </c>
      <c r="D34" s="19" t="s">
        <v>14</v>
      </c>
      <c r="E34" s="19" t="s">
        <v>13</v>
      </c>
      <c r="F34" s="19" t="s">
        <v>12</v>
      </c>
      <c r="G34" s="19" t="s">
        <v>26</v>
      </c>
      <c r="H34" s="19" t="s">
        <v>27</v>
      </c>
      <c r="I34" s="18" t="s">
        <v>11</v>
      </c>
      <c r="K34" s="20" t="s">
        <v>17</v>
      </c>
      <c r="L34" s="19" t="s">
        <v>16</v>
      </c>
      <c r="M34" s="19" t="s">
        <v>15</v>
      </c>
      <c r="N34" s="19" t="s">
        <v>14</v>
      </c>
      <c r="O34" s="19" t="s">
        <v>13</v>
      </c>
      <c r="P34" s="19" t="s">
        <v>12</v>
      </c>
      <c r="Q34" s="19" t="s">
        <v>26</v>
      </c>
      <c r="R34" s="19" t="s">
        <v>27</v>
      </c>
      <c r="S34" s="18" t="s">
        <v>11</v>
      </c>
    </row>
    <row r="35" spans="1:19" x14ac:dyDescent="0.2">
      <c r="A35" s="17" t="s">
        <v>135</v>
      </c>
      <c r="B35" s="16" t="s">
        <v>28</v>
      </c>
      <c r="C35" s="4" t="s">
        <v>72</v>
      </c>
      <c r="D35" s="4"/>
      <c r="E35" s="15">
        <f>P53</f>
        <v>27.514500000000002</v>
      </c>
      <c r="F35" s="4">
        <f>AVERAGE(E35)</f>
        <v>27.514500000000002</v>
      </c>
      <c r="G35" s="4">
        <f>SUM(F35,-F42)</f>
        <v>5.4677000000000007</v>
      </c>
      <c r="H35" s="4">
        <f>SUM(G38,-G35)</f>
        <v>-1.2689000000000021</v>
      </c>
      <c r="I35" s="14">
        <f>POWER(2,-H35)</f>
        <v>2.4097775911462098</v>
      </c>
      <c r="K35" s="17" t="s">
        <v>136</v>
      </c>
      <c r="L35" s="16" t="s">
        <v>28</v>
      </c>
      <c r="M35" s="4" t="s">
        <v>72</v>
      </c>
      <c r="N35" s="4"/>
      <c r="O35" s="15">
        <f>P53</f>
        <v>27.514500000000002</v>
      </c>
      <c r="P35" s="4">
        <f>AVERAGE(O35)</f>
        <v>27.514500000000002</v>
      </c>
      <c r="Q35" s="4">
        <f>SUM(P35,-P42)</f>
        <v>5.4677000000000007</v>
      </c>
      <c r="R35" s="4">
        <f>SUM(Q38,-Q35)</f>
        <v>-4.5799999999999841E-2</v>
      </c>
      <c r="S35" s="14">
        <f>POWER(2,-R35)</f>
        <v>1.0322554245763462</v>
      </c>
    </row>
    <row r="36" spans="1:19" x14ac:dyDescent="0.2">
      <c r="A36" s="4" t="s">
        <v>5</v>
      </c>
      <c r="B36" s="7"/>
      <c r="C36" s="4" t="s">
        <v>72</v>
      </c>
      <c r="D36" s="7"/>
      <c r="F36" s="4"/>
      <c r="G36" s="4"/>
      <c r="H36" s="4"/>
      <c r="I36" s="5"/>
      <c r="K36" s="4" t="s">
        <v>5</v>
      </c>
      <c r="L36" s="7"/>
      <c r="M36" s="4" t="s">
        <v>72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72</v>
      </c>
      <c r="D38" s="6"/>
      <c r="E38">
        <f>P55</f>
        <v>24.369299999999999</v>
      </c>
      <c r="F38" s="4">
        <f>AVERAGE(E38:E39)</f>
        <v>24.369299999999999</v>
      </c>
      <c r="G38" s="4">
        <f>SUM(F38,-F45)</f>
        <v>4.1987999999999985</v>
      </c>
      <c r="H38" s="4"/>
      <c r="I38" s="5"/>
      <c r="K38" s="4" t="s">
        <v>6</v>
      </c>
      <c r="L38" s="7"/>
      <c r="M38" s="4" t="s">
        <v>72</v>
      </c>
      <c r="N38" s="6"/>
      <c r="O38" s="15">
        <f>P54</f>
        <v>27.488800000000001</v>
      </c>
      <c r="P38" s="4">
        <f>AVERAGE(O38:O39)</f>
        <v>27.488800000000001</v>
      </c>
      <c r="Q38" s="4">
        <f>SUM(P38,-P45)</f>
        <v>5.4219000000000008</v>
      </c>
      <c r="R38" s="4"/>
      <c r="S38" s="5"/>
    </row>
    <row r="39" spans="1:19" x14ac:dyDescent="0.2">
      <c r="A39" s="4" t="s">
        <v>6</v>
      </c>
      <c r="B39" s="7"/>
      <c r="C39" s="4" t="s">
        <v>72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72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22</v>
      </c>
      <c r="D42" s="7"/>
      <c r="E42" s="10">
        <f>O53</f>
        <v>22.046800000000001</v>
      </c>
      <c r="F42" s="4">
        <f>AVERAGE(E42)</f>
        <v>22.046800000000001</v>
      </c>
      <c r="G42" s="4"/>
      <c r="H42" s="4"/>
      <c r="I42" s="5"/>
      <c r="K42" s="4" t="s">
        <v>8</v>
      </c>
      <c r="L42" s="7"/>
      <c r="M42" s="4" t="s">
        <v>22</v>
      </c>
      <c r="N42" s="7"/>
      <c r="O42" s="10">
        <f>O53</f>
        <v>22.046800000000001</v>
      </c>
      <c r="P42" s="4">
        <f>AVERAGE(O42)</f>
        <v>22.046800000000001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22</v>
      </c>
      <c r="D43" s="7"/>
      <c r="F43" s="4"/>
      <c r="G43" s="4"/>
      <c r="H43" s="4"/>
      <c r="I43" s="5"/>
      <c r="K43" s="4" t="s">
        <v>5</v>
      </c>
      <c r="L43" s="7"/>
      <c r="M43" s="4" t="s">
        <v>22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22</v>
      </c>
      <c r="D45" s="6"/>
      <c r="E45">
        <f>O55</f>
        <v>20.170500000000001</v>
      </c>
      <c r="F45" s="4">
        <f>AVERAGE(E45:E46)</f>
        <v>20.170500000000001</v>
      </c>
      <c r="G45" s="4"/>
      <c r="H45" s="4"/>
      <c r="I45" s="5"/>
      <c r="K45" s="4" t="s">
        <v>6</v>
      </c>
      <c r="L45" s="7"/>
      <c r="M45" s="4" t="s">
        <v>22</v>
      </c>
      <c r="N45" s="6"/>
      <c r="O45" s="21">
        <f>O54</f>
        <v>22.0669</v>
      </c>
      <c r="P45" s="4">
        <f>AVERAGE(O45:O46)</f>
        <v>22.0669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17</v>
      </c>
      <c r="B50" s="19" t="s">
        <v>16</v>
      </c>
      <c r="C50" s="19" t="s">
        <v>15</v>
      </c>
      <c r="D50" s="19" t="s">
        <v>14</v>
      </c>
      <c r="E50" s="19" t="s">
        <v>13</v>
      </c>
      <c r="F50" s="19" t="s">
        <v>12</v>
      </c>
      <c r="G50" s="19" t="s">
        <v>26</v>
      </c>
      <c r="H50" s="19" t="s">
        <v>27</v>
      </c>
      <c r="I50" s="18" t="s">
        <v>11</v>
      </c>
    </row>
    <row r="51" spans="1:16" x14ac:dyDescent="0.2">
      <c r="A51" s="17" t="s">
        <v>135</v>
      </c>
      <c r="B51" s="16" t="s">
        <v>30</v>
      </c>
      <c r="C51" s="4" t="s">
        <v>72</v>
      </c>
      <c r="D51" s="4"/>
      <c r="E51" s="15">
        <f>P53</f>
        <v>27.514500000000002</v>
      </c>
      <c r="F51" s="4">
        <f>AVERAGE(E51:E52)</f>
        <v>27.514500000000002</v>
      </c>
      <c r="G51" s="4">
        <f>SUM(F51,-F58)</f>
        <v>5.4677000000000007</v>
      </c>
      <c r="H51" s="4">
        <f>SUM(G54,-G51)</f>
        <v>-1.5236000000000018</v>
      </c>
      <c r="I51" s="14">
        <f>POWER(2,-H51)</f>
        <v>2.8750758148986</v>
      </c>
    </row>
    <row r="52" spans="1:16" x14ac:dyDescent="0.2">
      <c r="A52" s="4" t="s">
        <v>5</v>
      </c>
      <c r="B52" s="7"/>
      <c r="C52" s="4" t="s">
        <v>72</v>
      </c>
      <c r="D52" s="7"/>
      <c r="E52" s="8" t="s">
        <v>7</v>
      </c>
      <c r="F52" s="4"/>
      <c r="G52" s="4"/>
      <c r="H52" s="4"/>
      <c r="I52" s="5"/>
      <c r="O52" s="13" t="s">
        <v>22</v>
      </c>
      <c r="P52" s="13" t="s">
        <v>72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157</v>
      </c>
      <c r="O53">
        <v>22.046800000000001</v>
      </c>
      <c r="P53">
        <v>27.514500000000002</v>
      </c>
    </row>
    <row r="54" spans="1:16" x14ac:dyDescent="0.2">
      <c r="A54" s="4" t="s">
        <v>6</v>
      </c>
      <c r="B54" s="7"/>
      <c r="C54" s="4" t="s">
        <v>72</v>
      </c>
      <c r="D54" s="6"/>
      <c r="E54">
        <f>P56</f>
        <v>24.111999999999998</v>
      </c>
      <c r="F54" s="4">
        <f>AVERAGE(E54:E55)</f>
        <v>24.111999999999998</v>
      </c>
      <c r="G54" s="4">
        <f>SUM(F54,-F61)</f>
        <v>3.9440999999999988</v>
      </c>
      <c r="H54" s="4"/>
      <c r="I54" s="5"/>
      <c r="N54" t="s">
        <v>157</v>
      </c>
      <c r="O54">
        <v>22.0669</v>
      </c>
      <c r="P54">
        <v>27.488800000000001</v>
      </c>
    </row>
    <row r="55" spans="1:16" x14ac:dyDescent="0.2">
      <c r="A55" s="4" t="s">
        <v>6</v>
      </c>
      <c r="B55" s="7"/>
      <c r="C55" s="4" t="s">
        <v>72</v>
      </c>
      <c r="D55" s="4"/>
      <c r="E55" s="8" t="s">
        <v>7</v>
      </c>
      <c r="F55" s="4"/>
      <c r="G55" s="4"/>
      <c r="H55" s="4"/>
      <c r="I55" s="5"/>
      <c r="N55" t="s">
        <v>137</v>
      </c>
      <c r="O55">
        <v>20.170500000000001</v>
      </c>
      <c r="P55">
        <v>24.369299999999999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137</v>
      </c>
      <c r="O56">
        <v>20.167899999999999</v>
      </c>
      <c r="P56">
        <v>24.111999999999998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22</v>
      </c>
      <c r="D58" s="7"/>
      <c r="E58" s="10">
        <f>O53</f>
        <v>22.046800000000001</v>
      </c>
      <c r="F58" s="4">
        <f>AVERAGE(E58:E59)</f>
        <v>22.046800000000001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22</v>
      </c>
      <c r="D61" s="6"/>
      <c r="E61">
        <f>O56</f>
        <v>20.167899999999999</v>
      </c>
      <c r="F61" s="4">
        <f>AVERAGE(E61:E62)</f>
        <v>20.167899999999999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17</v>
      </c>
      <c r="B66" s="19" t="s">
        <v>16</v>
      </c>
      <c r="C66" s="19" t="s">
        <v>15</v>
      </c>
      <c r="D66" s="19" t="s">
        <v>14</v>
      </c>
      <c r="E66" s="19" t="s">
        <v>13</v>
      </c>
      <c r="F66" s="19" t="s">
        <v>12</v>
      </c>
      <c r="G66" s="19" t="s">
        <v>26</v>
      </c>
      <c r="H66" s="19" t="s">
        <v>27</v>
      </c>
      <c r="I66" s="18" t="s">
        <v>11</v>
      </c>
      <c r="K66" s="20" t="s">
        <v>17</v>
      </c>
      <c r="L66" s="19" t="s">
        <v>16</v>
      </c>
      <c r="M66" s="19" t="s">
        <v>15</v>
      </c>
      <c r="N66" s="19" t="s">
        <v>14</v>
      </c>
      <c r="O66" s="19" t="s">
        <v>13</v>
      </c>
      <c r="P66" s="19" t="s">
        <v>12</v>
      </c>
      <c r="Q66" s="19" t="s">
        <v>26</v>
      </c>
      <c r="R66" s="19" t="s">
        <v>27</v>
      </c>
      <c r="S66" s="18" t="s">
        <v>11</v>
      </c>
      <c r="BF66" s="20" t="s">
        <v>17</v>
      </c>
      <c r="BG66" s="19" t="s">
        <v>16</v>
      </c>
      <c r="BH66" s="19" t="s">
        <v>15</v>
      </c>
      <c r="BI66" s="19" t="s">
        <v>14</v>
      </c>
      <c r="BJ66" s="19" t="s">
        <v>13</v>
      </c>
      <c r="BK66" s="19" t="s">
        <v>12</v>
      </c>
      <c r="BL66" s="19" t="s">
        <v>26</v>
      </c>
      <c r="BM66" s="19" t="s">
        <v>27</v>
      </c>
      <c r="BN66" s="18" t="s">
        <v>11</v>
      </c>
      <c r="BP66" s="20" t="s">
        <v>17</v>
      </c>
      <c r="BQ66" s="19" t="s">
        <v>16</v>
      </c>
      <c r="BR66" s="19" t="s">
        <v>15</v>
      </c>
      <c r="BS66" s="19" t="s">
        <v>14</v>
      </c>
      <c r="BT66" s="19" t="s">
        <v>13</v>
      </c>
      <c r="BU66" s="19" t="s">
        <v>12</v>
      </c>
      <c r="BV66" s="19" t="s">
        <v>26</v>
      </c>
      <c r="BW66" s="19" t="s">
        <v>27</v>
      </c>
      <c r="BX66" s="18" t="s">
        <v>11</v>
      </c>
    </row>
    <row r="67" spans="1:76" x14ac:dyDescent="0.2">
      <c r="A67" s="17" t="s">
        <v>138</v>
      </c>
      <c r="B67" s="16" t="s">
        <v>28</v>
      </c>
      <c r="C67" s="4" t="s">
        <v>72</v>
      </c>
      <c r="D67" s="4"/>
      <c r="E67" s="15">
        <f>P87</f>
        <v>25.165500000000002</v>
      </c>
      <c r="F67" s="4">
        <f>AVERAGE(E67)</f>
        <v>25.165500000000002</v>
      </c>
      <c r="G67" s="4">
        <f>SUM(F67,-F74)</f>
        <v>3.9626000000000019</v>
      </c>
      <c r="H67" s="4">
        <f>SUM(G70,-G67)</f>
        <v>0.69519999999999982</v>
      </c>
      <c r="I67" s="14">
        <f>POWER(2,-H67)</f>
        <v>0.61762369180428289</v>
      </c>
      <c r="K67" s="17" t="s">
        <v>139</v>
      </c>
      <c r="L67" s="16" t="s">
        <v>28</v>
      </c>
      <c r="M67" s="4" t="s">
        <v>72</v>
      </c>
      <c r="N67" s="4"/>
      <c r="O67" s="15">
        <f>P87</f>
        <v>25.165500000000002</v>
      </c>
      <c r="P67" s="4">
        <f>AVERAGE(O67)</f>
        <v>25.165500000000002</v>
      </c>
      <c r="Q67" s="4">
        <f>SUM(P67,-P74)</f>
        <v>3.9626000000000019</v>
      </c>
      <c r="R67" s="4">
        <f>SUM(Q70,-Q67)</f>
        <v>-8.9999999999999858E-2</v>
      </c>
      <c r="S67" s="14">
        <f>POWER(2,-R67)</f>
        <v>1.0643701824533598</v>
      </c>
      <c r="BF67" s="17" t="s">
        <v>135</v>
      </c>
      <c r="BG67" s="16" t="s">
        <v>28</v>
      </c>
      <c r="BH67" s="4" t="s">
        <v>72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136</v>
      </c>
      <c r="BQ67" s="16" t="s">
        <v>28</v>
      </c>
      <c r="BR67" s="4" t="s">
        <v>72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72</v>
      </c>
      <c r="D68" s="7"/>
      <c r="F68" s="4"/>
      <c r="G68" s="4"/>
      <c r="H68" s="4"/>
      <c r="I68" s="5"/>
      <c r="K68" s="4" t="s">
        <v>5</v>
      </c>
      <c r="L68" s="7"/>
      <c r="M68" s="4" t="s">
        <v>72</v>
      </c>
      <c r="N68" s="7"/>
      <c r="P68" s="4"/>
      <c r="Q68" s="4"/>
      <c r="R68" s="4"/>
      <c r="S68" s="5"/>
      <c r="BF68" s="4" t="s">
        <v>5</v>
      </c>
      <c r="BG68" s="7"/>
      <c r="BH68" s="4" t="s">
        <v>72</v>
      </c>
      <c r="BI68" s="7"/>
      <c r="BK68" s="4"/>
      <c r="BL68" s="4"/>
      <c r="BM68" s="4"/>
      <c r="BN68" s="5"/>
      <c r="BP68" s="4" t="s">
        <v>5</v>
      </c>
      <c r="BQ68" s="7"/>
      <c r="BR68" s="4" t="s">
        <v>72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72</v>
      </c>
      <c r="D70" s="6"/>
      <c r="E70">
        <f>P89</f>
        <v>26.476600000000001</v>
      </c>
      <c r="F70" s="4">
        <f>AVERAGE(E70:E71)</f>
        <v>26.476600000000001</v>
      </c>
      <c r="G70" s="4">
        <f>SUM(F70,-F77)</f>
        <v>4.6578000000000017</v>
      </c>
      <c r="H70" s="4"/>
      <c r="I70" s="5"/>
      <c r="K70" s="4" t="s">
        <v>6</v>
      </c>
      <c r="L70" s="7"/>
      <c r="M70" s="4" t="s">
        <v>72</v>
      </c>
      <c r="N70" s="6"/>
      <c r="O70" s="15">
        <f>P88</f>
        <v>25.232900000000001</v>
      </c>
      <c r="P70" s="4">
        <f>AVERAGE(O70:O71)</f>
        <v>25.232900000000001</v>
      </c>
      <c r="Q70" s="4">
        <f>SUM(P70,-P77)</f>
        <v>3.872600000000002</v>
      </c>
      <c r="R70" s="4"/>
      <c r="S70" s="5"/>
      <c r="BF70" s="4" t="s">
        <v>6</v>
      </c>
      <c r="BG70" s="7"/>
      <c r="BH70" s="4" t="s">
        <v>72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72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72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72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72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72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22</v>
      </c>
      <c r="D74" s="7"/>
      <c r="E74" s="10">
        <f>O87</f>
        <v>21.2029</v>
      </c>
      <c r="F74" s="4">
        <f>AVERAGE(E74)</f>
        <v>21.2029</v>
      </c>
      <c r="G74" s="4"/>
      <c r="H74" s="4"/>
      <c r="I74" s="5"/>
      <c r="K74" s="4" t="s">
        <v>8</v>
      </c>
      <c r="L74" s="7"/>
      <c r="M74" s="4" t="s">
        <v>22</v>
      </c>
      <c r="N74" s="7"/>
      <c r="O74" s="10">
        <f>O87</f>
        <v>21.2029</v>
      </c>
      <c r="P74" s="4">
        <f>AVERAGE(O74)</f>
        <v>21.2029</v>
      </c>
      <c r="Q74" s="4"/>
      <c r="R74" s="4"/>
      <c r="S74" s="5"/>
      <c r="BF74" s="4" t="s">
        <v>8</v>
      </c>
      <c r="BG74" s="7"/>
      <c r="BH74" s="4" t="s">
        <v>22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22</v>
      </c>
      <c r="D75" s="7"/>
      <c r="F75" s="4"/>
      <c r="G75" s="4"/>
      <c r="H75" s="4"/>
      <c r="I75" s="5"/>
      <c r="K75" s="4" t="s">
        <v>5</v>
      </c>
      <c r="L75" s="7"/>
      <c r="M75" s="4" t="s">
        <v>22</v>
      </c>
      <c r="N75" s="7"/>
      <c r="P75" s="4"/>
      <c r="Q75" s="4"/>
      <c r="R75" s="4"/>
      <c r="S75" s="5"/>
      <c r="BF75" s="4" t="s">
        <v>5</v>
      </c>
      <c r="BG75" s="7"/>
      <c r="BH75" s="4" t="s">
        <v>22</v>
      </c>
      <c r="BI75" s="7"/>
      <c r="BK75" s="4"/>
      <c r="BL75" s="4"/>
      <c r="BM75" s="4"/>
      <c r="BN75" s="5"/>
      <c r="BP75" s="4" t="s">
        <v>5</v>
      </c>
      <c r="BQ75" s="7"/>
      <c r="BR75" s="4" t="s">
        <v>22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22</v>
      </c>
      <c r="D77" s="6"/>
      <c r="E77">
        <f>O89</f>
        <v>21.8188</v>
      </c>
      <c r="F77" s="4">
        <f>AVERAGE(E77:E78)</f>
        <v>21.8188</v>
      </c>
      <c r="G77" s="4"/>
      <c r="H77" s="4"/>
      <c r="I77" s="5"/>
      <c r="K77" s="4" t="s">
        <v>6</v>
      </c>
      <c r="L77" s="7"/>
      <c r="M77" s="4" t="s">
        <v>22</v>
      </c>
      <c r="N77" s="6"/>
      <c r="O77" s="21">
        <f>O88</f>
        <v>21.360299999999999</v>
      </c>
      <c r="P77" s="4">
        <f>AVERAGE(O77:O78)</f>
        <v>21.360299999999999</v>
      </c>
      <c r="Q77" s="4"/>
      <c r="R77" s="4"/>
      <c r="S77" s="5"/>
      <c r="BF77" s="4" t="s">
        <v>6</v>
      </c>
      <c r="BG77" s="7"/>
      <c r="BH77" s="4" t="s">
        <v>22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17</v>
      </c>
      <c r="B82" s="19" t="s">
        <v>16</v>
      </c>
      <c r="C82" s="19" t="s">
        <v>15</v>
      </c>
      <c r="D82" s="19" t="s">
        <v>14</v>
      </c>
      <c r="E82" s="19" t="s">
        <v>13</v>
      </c>
      <c r="F82" s="19" t="s">
        <v>12</v>
      </c>
      <c r="G82" s="19" t="s">
        <v>26</v>
      </c>
      <c r="H82" s="19" t="s">
        <v>27</v>
      </c>
      <c r="I82" s="18" t="s">
        <v>11</v>
      </c>
      <c r="BF82" s="20" t="s">
        <v>17</v>
      </c>
      <c r="BG82" s="19" t="s">
        <v>16</v>
      </c>
      <c r="BH82" s="19" t="s">
        <v>15</v>
      </c>
      <c r="BI82" s="19" t="s">
        <v>14</v>
      </c>
      <c r="BJ82" s="19" t="s">
        <v>13</v>
      </c>
      <c r="BK82" s="19" t="s">
        <v>12</v>
      </c>
      <c r="BL82" s="19" t="s">
        <v>26</v>
      </c>
      <c r="BM82" s="19" t="s">
        <v>27</v>
      </c>
      <c r="BN82" s="18" t="s">
        <v>11</v>
      </c>
    </row>
    <row r="83" spans="1:73" x14ac:dyDescent="0.2">
      <c r="A83" s="17" t="s">
        <v>138</v>
      </c>
      <c r="B83" s="16" t="s">
        <v>30</v>
      </c>
      <c r="C83" s="4" t="s">
        <v>72</v>
      </c>
      <c r="D83" s="4"/>
      <c r="E83" s="15">
        <f>P87</f>
        <v>25.165500000000002</v>
      </c>
      <c r="F83" s="4">
        <f>AVERAGE(E83:E84)</f>
        <v>25.165500000000002</v>
      </c>
      <c r="G83" s="4">
        <f>SUM(F83,-F90)</f>
        <v>3.9626000000000019</v>
      </c>
      <c r="H83" s="4">
        <f>SUM(G86,-G83)</f>
        <v>1.2369999999999983</v>
      </c>
      <c r="I83" s="14">
        <f>POWER(2,-H83)</f>
        <v>0.42425395085294859</v>
      </c>
      <c r="BF83" s="17" t="s">
        <v>135</v>
      </c>
      <c r="BG83" s="16" t="s">
        <v>30</v>
      </c>
      <c r="BH83" s="4" t="s">
        <v>72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72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72</v>
      </c>
      <c r="BI84" s="7"/>
      <c r="BJ84" s="8" t="s">
        <v>7</v>
      </c>
      <c r="BK84" s="4"/>
      <c r="BL84" s="4"/>
      <c r="BM84" s="4"/>
      <c r="BN84" s="5"/>
      <c r="BT84" s="13" t="s">
        <v>22</v>
      </c>
      <c r="BU84" s="13" t="s">
        <v>72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140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72</v>
      </c>
      <c r="D86" s="6"/>
      <c r="E86">
        <f>P90</f>
        <v>26.511600000000001</v>
      </c>
      <c r="F86" s="4">
        <f>AVERAGE(E86:E87)</f>
        <v>26.511600000000001</v>
      </c>
      <c r="G86" s="4">
        <f>SUM(F86,-F93)</f>
        <v>5.1996000000000002</v>
      </c>
      <c r="H86" s="4"/>
      <c r="I86" s="5"/>
      <c r="O86" s="13" t="s">
        <v>22</v>
      </c>
      <c r="P86" s="13" t="s">
        <v>72</v>
      </c>
      <c r="BF86" s="4" t="s">
        <v>6</v>
      </c>
      <c r="BG86" s="7"/>
      <c r="BH86" s="4" t="s">
        <v>72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140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72</v>
      </c>
      <c r="D87" s="4"/>
      <c r="E87" s="8" t="s">
        <v>7</v>
      </c>
      <c r="F87" s="4"/>
      <c r="G87" s="4"/>
      <c r="H87" s="4"/>
      <c r="I87" s="5"/>
      <c r="N87" t="s">
        <v>158</v>
      </c>
      <c r="O87">
        <v>21.2029</v>
      </c>
      <c r="P87">
        <v>25.165500000000002</v>
      </c>
      <c r="BF87" s="4" t="s">
        <v>6</v>
      </c>
      <c r="BG87" s="7"/>
      <c r="BH87" s="4" t="s">
        <v>72</v>
      </c>
      <c r="BI87" s="4"/>
      <c r="BJ87" s="8" t="s">
        <v>7</v>
      </c>
      <c r="BK87" s="4"/>
      <c r="BL87" s="4"/>
      <c r="BM87" s="4"/>
      <c r="BN87" s="5"/>
      <c r="BS87" s="22" t="s">
        <v>142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158</v>
      </c>
      <c r="O88">
        <v>21.360299999999999</v>
      </c>
      <c r="P88">
        <v>25.232900000000001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143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144</v>
      </c>
      <c r="O89">
        <v>21.8188</v>
      </c>
      <c r="P89">
        <v>26.476600000000001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22</v>
      </c>
      <c r="D90" s="7"/>
      <c r="E90" s="10">
        <f>O87</f>
        <v>21.2029</v>
      </c>
      <c r="F90" s="4">
        <f>AVERAGE(E90:E91)</f>
        <v>21.2029</v>
      </c>
      <c r="G90" s="4"/>
      <c r="H90" s="4"/>
      <c r="I90" s="5"/>
      <c r="N90" t="s">
        <v>144</v>
      </c>
      <c r="O90">
        <v>21.312000000000001</v>
      </c>
      <c r="P90">
        <v>26.511600000000001</v>
      </c>
      <c r="BF90" s="4" t="s">
        <v>8</v>
      </c>
      <c r="BG90" s="7"/>
      <c r="BH90" s="4" t="s">
        <v>22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22</v>
      </c>
      <c r="D93" s="6"/>
      <c r="E93">
        <f>O90</f>
        <v>21.312000000000001</v>
      </c>
      <c r="F93" s="4">
        <f>AVERAGE(E93:E94)</f>
        <v>21.312000000000001</v>
      </c>
      <c r="G93" s="4"/>
      <c r="H93" s="4"/>
      <c r="I93" s="5"/>
      <c r="BF93" s="4" t="s">
        <v>6</v>
      </c>
      <c r="BG93" s="7"/>
      <c r="BH93" s="4" t="s">
        <v>22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17</v>
      </c>
      <c r="B98" s="19" t="s">
        <v>16</v>
      </c>
      <c r="C98" s="19" t="s">
        <v>15</v>
      </c>
      <c r="D98" s="19" t="s">
        <v>14</v>
      </c>
      <c r="E98" s="19" t="s">
        <v>13</v>
      </c>
      <c r="F98" s="19" t="s">
        <v>12</v>
      </c>
      <c r="G98" s="19" t="s">
        <v>26</v>
      </c>
      <c r="H98" s="19" t="s">
        <v>27</v>
      </c>
      <c r="I98" s="18" t="s">
        <v>11</v>
      </c>
      <c r="K98" s="20" t="s">
        <v>17</v>
      </c>
      <c r="L98" s="19" t="s">
        <v>16</v>
      </c>
      <c r="M98" s="19" t="s">
        <v>15</v>
      </c>
      <c r="N98" s="19" t="s">
        <v>14</v>
      </c>
      <c r="O98" s="19" t="s">
        <v>13</v>
      </c>
      <c r="P98" s="19" t="s">
        <v>12</v>
      </c>
      <c r="Q98" s="19" t="s">
        <v>26</v>
      </c>
      <c r="R98" s="19" t="s">
        <v>27</v>
      </c>
      <c r="S98" s="18" t="s">
        <v>11</v>
      </c>
    </row>
    <row r="99" spans="1:19" x14ac:dyDescent="0.2">
      <c r="A99" s="17" t="s">
        <v>145</v>
      </c>
      <c r="B99" s="16" t="s">
        <v>28</v>
      </c>
      <c r="C99" s="4" t="s">
        <v>72</v>
      </c>
      <c r="D99" s="4"/>
      <c r="E99" s="15">
        <f>P119</f>
        <v>24.353400000000001</v>
      </c>
      <c r="F99" s="4">
        <f>AVERAGE(E99)</f>
        <v>24.353400000000001</v>
      </c>
      <c r="G99" s="4">
        <f>SUM(F99,-F106)</f>
        <v>2.8584999999999994</v>
      </c>
      <c r="H99" s="4">
        <f>SUM(G102,-G99)</f>
        <v>1.4183999999999983</v>
      </c>
      <c r="I99" s="14">
        <f>POWER(2,-H99)</f>
        <v>0.37412700228608614</v>
      </c>
      <c r="K99" s="17" t="s">
        <v>146</v>
      </c>
      <c r="L99" s="16" t="s">
        <v>28</v>
      </c>
      <c r="M99" s="4" t="s">
        <v>72</v>
      </c>
      <c r="N99" s="4"/>
      <c r="O99" s="15">
        <f>P119</f>
        <v>24.353400000000001</v>
      </c>
      <c r="P99" s="4">
        <f>AVERAGE(O99)</f>
        <v>24.353400000000001</v>
      </c>
      <c r="Q99" s="4">
        <f>SUM(P99,-P106)</f>
        <v>2.8584999999999994</v>
      </c>
      <c r="R99" s="4">
        <f>SUM(Q102,-Q99)</f>
        <v>4.2600000000000193E-2</v>
      </c>
      <c r="S99" s="14">
        <f>POWER(2,-R99)</f>
        <v>0.97090362409896525</v>
      </c>
    </row>
    <row r="100" spans="1:19" x14ac:dyDescent="0.2">
      <c r="A100" s="4" t="s">
        <v>5</v>
      </c>
      <c r="B100" s="7"/>
      <c r="C100" s="4" t="s">
        <v>72</v>
      </c>
      <c r="D100" s="7"/>
      <c r="F100" s="4"/>
      <c r="G100" s="4"/>
      <c r="H100" s="4"/>
      <c r="I100" s="5"/>
      <c r="K100" s="4" t="s">
        <v>5</v>
      </c>
      <c r="L100" s="7"/>
      <c r="M100" s="4" t="s">
        <v>72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72</v>
      </c>
      <c r="D102" s="6"/>
      <c r="E102">
        <f>P121</f>
        <v>24.880099999999999</v>
      </c>
      <c r="F102" s="4">
        <f>AVERAGE(E102:E103)</f>
        <v>24.880099999999999</v>
      </c>
      <c r="G102" s="4">
        <f>SUM(F102,-F109)</f>
        <v>4.2768999999999977</v>
      </c>
      <c r="H102" s="4"/>
      <c r="I102" s="5"/>
      <c r="K102" s="4" t="s">
        <v>6</v>
      </c>
      <c r="L102" s="7"/>
      <c r="M102" s="4" t="s">
        <v>72</v>
      </c>
      <c r="N102" s="6"/>
      <c r="O102" s="15">
        <f>P120</f>
        <v>24.426400000000001</v>
      </c>
      <c r="P102" s="4">
        <f>AVERAGE(O102:O103)</f>
        <v>24.426400000000001</v>
      </c>
      <c r="Q102" s="4">
        <f>SUM(P102,-P109)</f>
        <v>2.9010999999999996</v>
      </c>
      <c r="R102" s="4"/>
      <c r="S102" s="5"/>
    </row>
    <row r="103" spans="1:19" x14ac:dyDescent="0.2">
      <c r="A103" s="4" t="s">
        <v>6</v>
      </c>
      <c r="B103" s="7"/>
      <c r="C103" s="4" t="s">
        <v>72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72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22</v>
      </c>
      <c r="D106" s="7"/>
      <c r="E106" s="10">
        <f>O119</f>
        <v>21.494900000000001</v>
      </c>
      <c r="F106" s="4">
        <f>AVERAGE(E106)</f>
        <v>21.494900000000001</v>
      </c>
      <c r="G106" s="4"/>
      <c r="H106" s="4"/>
      <c r="I106" s="5"/>
      <c r="K106" s="4" t="s">
        <v>8</v>
      </c>
      <c r="L106" s="7"/>
      <c r="M106" s="4" t="s">
        <v>22</v>
      </c>
      <c r="N106" s="7"/>
      <c r="O106" s="10">
        <f>O119</f>
        <v>21.494900000000001</v>
      </c>
      <c r="P106" s="4">
        <f>AVERAGE(O106)</f>
        <v>21.494900000000001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22</v>
      </c>
      <c r="D107" s="7"/>
      <c r="F107" s="4"/>
      <c r="G107" s="4"/>
      <c r="H107" s="4"/>
      <c r="I107" s="5"/>
      <c r="K107" s="4" t="s">
        <v>5</v>
      </c>
      <c r="L107" s="7"/>
      <c r="M107" s="4" t="s">
        <v>22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22</v>
      </c>
      <c r="D109" s="6"/>
      <c r="E109">
        <f>O121</f>
        <v>20.603200000000001</v>
      </c>
      <c r="F109" s="4">
        <f>AVERAGE(E109:E110)</f>
        <v>20.603200000000001</v>
      </c>
      <c r="G109" s="4"/>
      <c r="H109" s="4"/>
      <c r="I109" s="5"/>
      <c r="K109" s="4" t="s">
        <v>6</v>
      </c>
      <c r="L109" s="7"/>
      <c r="M109" s="4" t="s">
        <v>22</v>
      </c>
      <c r="N109" s="6"/>
      <c r="O109" s="21">
        <f>O120</f>
        <v>21.525300000000001</v>
      </c>
      <c r="P109" s="4">
        <f>AVERAGE(O109:O110)</f>
        <v>21.525300000000001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17</v>
      </c>
      <c r="B114" s="19" t="s">
        <v>16</v>
      </c>
      <c r="C114" s="19" t="s">
        <v>15</v>
      </c>
      <c r="D114" s="19" t="s">
        <v>14</v>
      </c>
      <c r="E114" s="19" t="s">
        <v>13</v>
      </c>
      <c r="F114" s="19" t="s">
        <v>12</v>
      </c>
      <c r="G114" s="19" t="s">
        <v>26</v>
      </c>
      <c r="H114" s="19" t="s">
        <v>27</v>
      </c>
      <c r="I114" s="18" t="s">
        <v>11</v>
      </c>
    </row>
    <row r="115" spans="1:16" x14ac:dyDescent="0.2">
      <c r="A115" s="17" t="s">
        <v>145</v>
      </c>
      <c r="B115" s="16" t="s">
        <v>30</v>
      </c>
      <c r="C115" s="4" t="s">
        <v>72</v>
      </c>
      <c r="D115" s="4"/>
      <c r="E115" s="15">
        <f>P119</f>
        <v>24.353400000000001</v>
      </c>
      <c r="F115" s="4">
        <f>AVERAGE(E115:E116)</f>
        <v>24.353400000000001</v>
      </c>
      <c r="G115" s="4">
        <f>SUM(F115,-F122)</f>
        <v>2.8584999999999994</v>
      </c>
      <c r="H115" s="4">
        <f>SUM(G118,-G115)</f>
        <v>1.528299999999998</v>
      </c>
      <c r="I115" s="14">
        <f>POWER(2,-H115)</f>
        <v>0.34668564353394304</v>
      </c>
    </row>
    <row r="116" spans="1:16" x14ac:dyDescent="0.2">
      <c r="A116" s="4" t="s">
        <v>5</v>
      </c>
      <c r="B116" s="7"/>
      <c r="C116" s="4" t="s">
        <v>72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72</v>
      </c>
      <c r="D118" s="6"/>
      <c r="E118">
        <f>P122</f>
        <v>25.002199999999998</v>
      </c>
      <c r="F118" s="4">
        <f>AVERAGE(E118:E119)</f>
        <v>25.002199999999998</v>
      </c>
      <c r="G118" s="4">
        <f>SUM(F118,-F125)</f>
        <v>4.3867999999999974</v>
      </c>
      <c r="H118" s="4"/>
      <c r="I118" s="5"/>
      <c r="O118" s="13" t="s">
        <v>22</v>
      </c>
      <c r="P118" s="13" t="s">
        <v>72</v>
      </c>
    </row>
    <row r="119" spans="1:16" x14ac:dyDescent="0.2">
      <c r="A119" s="4" t="s">
        <v>6</v>
      </c>
      <c r="B119" s="7"/>
      <c r="C119" s="4" t="s">
        <v>72</v>
      </c>
      <c r="D119" s="4"/>
      <c r="E119" s="8" t="s">
        <v>7</v>
      </c>
      <c r="F119" s="4"/>
      <c r="G119" s="4"/>
      <c r="H119" s="4"/>
      <c r="I119" s="5"/>
      <c r="N119" s="26" t="s">
        <v>159</v>
      </c>
      <c r="O119" s="26">
        <v>21.494900000000001</v>
      </c>
      <c r="P119" s="26">
        <v>24.353400000000001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26" t="s">
        <v>160</v>
      </c>
      <c r="O120" s="26">
        <v>21.525300000000001</v>
      </c>
      <c r="P120" s="26">
        <v>24.426400000000001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26" t="s">
        <v>147</v>
      </c>
      <c r="O121" s="26">
        <v>20.603200000000001</v>
      </c>
      <c r="P121" s="26">
        <v>24.880099999999999</v>
      </c>
    </row>
    <row r="122" spans="1:16" ht="17" thickTop="1" x14ac:dyDescent="0.2">
      <c r="A122" s="4" t="s">
        <v>8</v>
      </c>
      <c r="B122" s="7"/>
      <c r="C122" s="4" t="s">
        <v>22</v>
      </c>
      <c r="D122" s="7"/>
      <c r="E122" s="10">
        <f>O119</f>
        <v>21.494900000000001</v>
      </c>
      <c r="F122" s="4">
        <f>AVERAGE(E122:E123)</f>
        <v>21.494900000000001</v>
      </c>
      <c r="G122" s="4"/>
      <c r="H122" s="4"/>
      <c r="I122" s="5"/>
      <c r="N122" s="26" t="s">
        <v>147</v>
      </c>
      <c r="O122" s="26">
        <v>20.615400000000001</v>
      </c>
      <c r="P122" s="26">
        <v>25.002199999999998</v>
      </c>
    </row>
    <row r="123" spans="1:16" x14ac:dyDescent="0.2">
      <c r="A123" s="4" t="s">
        <v>5</v>
      </c>
      <c r="B123" s="7"/>
      <c r="C123" s="4" t="s">
        <v>22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22</v>
      </c>
      <c r="D125" s="6"/>
      <c r="E125">
        <f>O122</f>
        <v>20.615400000000001</v>
      </c>
      <c r="F125" s="4">
        <f>AVERAGE(E125:E126)</f>
        <v>20.615400000000001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20" t="s">
        <v>17</v>
      </c>
      <c r="B130" s="19" t="s">
        <v>16</v>
      </c>
      <c r="C130" s="19" t="s">
        <v>15</v>
      </c>
      <c r="D130" s="19" t="s">
        <v>14</v>
      </c>
      <c r="E130" s="19" t="s">
        <v>13</v>
      </c>
      <c r="F130" s="19" t="s">
        <v>12</v>
      </c>
      <c r="G130" s="19" t="s">
        <v>26</v>
      </c>
      <c r="H130" s="19" t="s">
        <v>27</v>
      </c>
      <c r="I130" s="18" t="s">
        <v>11</v>
      </c>
      <c r="K130" s="20" t="s">
        <v>17</v>
      </c>
      <c r="L130" s="19" t="s">
        <v>16</v>
      </c>
      <c r="M130" s="19" t="s">
        <v>15</v>
      </c>
      <c r="N130" s="19" t="s">
        <v>14</v>
      </c>
      <c r="O130" s="19" t="s">
        <v>13</v>
      </c>
      <c r="P130" s="19" t="s">
        <v>12</v>
      </c>
      <c r="Q130" s="19" t="s">
        <v>26</v>
      </c>
      <c r="R130" s="19" t="s">
        <v>27</v>
      </c>
      <c r="S130" s="18" t="s">
        <v>11</v>
      </c>
    </row>
    <row r="131" spans="1:19" x14ac:dyDescent="0.2">
      <c r="A131" s="17" t="s">
        <v>148</v>
      </c>
      <c r="B131" s="16" t="s">
        <v>28</v>
      </c>
      <c r="C131" s="4" t="s">
        <v>72</v>
      </c>
      <c r="D131" s="4"/>
      <c r="E131" s="15">
        <f>P151</f>
        <v>24.924199999999999</v>
      </c>
      <c r="F131" s="4">
        <f>AVERAGE(E131)</f>
        <v>24.924199999999999</v>
      </c>
      <c r="G131" s="4">
        <f>SUM(F131,-F138)</f>
        <v>3.1198999999999977</v>
      </c>
      <c r="H131" s="4">
        <f>SUM(G134,-G131)</f>
        <v>0.40880000000000294</v>
      </c>
      <c r="I131" s="14">
        <f>POWER(2,-H131)</f>
        <v>0.75324964865326216</v>
      </c>
      <c r="K131" s="17" t="s">
        <v>149</v>
      </c>
      <c r="L131" s="16" t="s">
        <v>28</v>
      </c>
      <c r="M131" s="4" t="s">
        <v>72</v>
      </c>
      <c r="N131" s="4"/>
      <c r="O131" s="15">
        <f>P151</f>
        <v>24.924199999999999</v>
      </c>
      <c r="P131" s="4">
        <f>AVERAGE(O131)</f>
        <v>24.924199999999999</v>
      </c>
      <c r="Q131" s="4">
        <f>SUM(P131,-P138)</f>
        <v>3.1198999999999977</v>
      </c>
      <c r="R131" s="4">
        <f>SUM(Q134,-Q131)</f>
        <v>0.24849999999999994</v>
      </c>
      <c r="S131" s="14">
        <f>POWER(2,-R131)</f>
        <v>0.84177116739296098</v>
      </c>
    </row>
    <row r="132" spans="1:19" x14ac:dyDescent="0.2">
      <c r="A132" s="4" t="s">
        <v>5</v>
      </c>
      <c r="B132" s="7"/>
      <c r="C132" s="4" t="s">
        <v>72</v>
      </c>
      <c r="D132" s="7"/>
      <c r="F132" s="4"/>
      <c r="G132" s="4"/>
      <c r="H132" s="4"/>
      <c r="I132" s="5"/>
      <c r="K132" s="4" t="s">
        <v>5</v>
      </c>
      <c r="L132" s="7"/>
      <c r="M132" s="4" t="s">
        <v>72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72</v>
      </c>
      <c r="D134" s="6"/>
      <c r="E134">
        <f>P153</f>
        <v>24.4374</v>
      </c>
      <c r="F134" s="4">
        <f>AVERAGE(E134:E135)</f>
        <v>24.4374</v>
      </c>
      <c r="G134" s="4">
        <f>SUM(F134,-F141)</f>
        <v>3.5287000000000006</v>
      </c>
      <c r="H134" s="4"/>
      <c r="I134" s="5"/>
      <c r="K134" s="4" t="s">
        <v>6</v>
      </c>
      <c r="L134" s="7"/>
      <c r="M134" s="4" t="s">
        <v>72</v>
      </c>
      <c r="N134" s="6"/>
      <c r="O134" s="15">
        <f>P152</f>
        <v>24.698699999999999</v>
      </c>
      <c r="P134" s="4">
        <f>AVERAGE(O134:O135)</f>
        <v>24.698699999999999</v>
      </c>
      <c r="Q134" s="4">
        <f>SUM(P134,-P141)</f>
        <v>3.3683999999999976</v>
      </c>
      <c r="R134" s="4"/>
      <c r="S134" s="5"/>
    </row>
    <row r="135" spans="1:19" x14ac:dyDescent="0.2">
      <c r="A135" s="4" t="s">
        <v>6</v>
      </c>
      <c r="B135" s="7"/>
      <c r="C135" s="4" t="s">
        <v>72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72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2" t="s">
        <v>4</v>
      </c>
      <c r="B137" s="7"/>
      <c r="C137" s="4"/>
      <c r="D137" s="11"/>
      <c r="E137" s="11"/>
      <c r="F137" s="11"/>
      <c r="G137" s="4"/>
      <c r="H137" s="4"/>
      <c r="I137" s="5"/>
      <c r="K137" s="12" t="s">
        <v>4</v>
      </c>
      <c r="L137" s="7"/>
      <c r="M137" s="4"/>
      <c r="N137" s="11"/>
      <c r="O137" s="11"/>
      <c r="P137" s="11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22</v>
      </c>
      <c r="D138" s="7"/>
      <c r="E138" s="10">
        <f>O151</f>
        <v>21.804300000000001</v>
      </c>
      <c r="F138" s="4">
        <f>AVERAGE(E138)</f>
        <v>21.804300000000001</v>
      </c>
      <c r="G138" s="4"/>
      <c r="H138" s="4"/>
      <c r="I138" s="5"/>
      <c r="K138" s="4" t="s">
        <v>8</v>
      </c>
      <c r="L138" s="7"/>
      <c r="M138" s="4" t="s">
        <v>22</v>
      </c>
      <c r="N138" s="7"/>
      <c r="O138" s="10">
        <f>O151</f>
        <v>21.804300000000001</v>
      </c>
      <c r="P138" s="4">
        <f>AVERAGE(O138)</f>
        <v>21.804300000000001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22</v>
      </c>
      <c r="D139" s="7"/>
      <c r="F139" s="4"/>
      <c r="G139" s="4"/>
      <c r="H139" s="4"/>
      <c r="I139" s="5"/>
      <c r="K139" s="4" t="s">
        <v>5</v>
      </c>
      <c r="L139" s="7"/>
      <c r="M139" s="4" t="s">
        <v>22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22</v>
      </c>
      <c r="D141" s="6"/>
      <c r="E141">
        <f>O153</f>
        <v>20.9087</v>
      </c>
      <c r="F141" s="4">
        <f>AVERAGE(E141:E142)</f>
        <v>20.9087</v>
      </c>
      <c r="G141" s="4"/>
      <c r="H141" s="4"/>
      <c r="I141" s="5"/>
      <c r="K141" s="4" t="s">
        <v>6</v>
      </c>
      <c r="L141" s="7"/>
      <c r="M141" s="4" t="s">
        <v>22</v>
      </c>
      <c r="N141" s="6"/>
      <c r="O141" s="21">
        <f>O152</f>
        <v>21.330300000000001</v>
      </c>
      <c r="P141" s="4">
        <f>AVERAGE(O141:O142)</f>
        <v>21.330300000000001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22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22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20" t="s">
        <v>17</v>
      </c>
      <c r="B146" s="19" t="s">
        <v>16</v>
      </c>
      <c r="C146" s="19" t="s">
        <v>15</v>
      </c>
      <c r="D146" s="19" t="s">
        <v>14</v>
      </c>
      <c r="E146" s="19" t="s">
        <v>13</v>
      </c>
      <c r="F146" s="19" t="s">
        <v>12</v>
      </c>
      <c r="G146" s="19" t="s">
        <v>26</v>
      </c>
      <c r="H146" s="19" t="s">
        <v>27</v>
      </c>
      <c r="I146" s="18" t="s">
        <v>11</v>
      </c>
    </row>
    <row r="147" spans="1:16" x14ac:dyDescent="0.2">
      <c r="A147" s="17" t="s">
        <v>148</v>
      </c>
      <c r="B147" s="16" t="s">
        <v>30</v>
      </c>
      <c r="C147" s="4" t="s">
        <v>72</v>
      </c>
      <c r="D147" s="4"/>
      <c r="E147" s="15">
        <f>P151</f>
        <v>24.924199999999999</v>
      </c>
      <c r="F147" s="4">
        <f>AVERAGE(E147:E148)</f>
        <v>24.924199999999999</v>
      </c>
      <c r="G147" s="4">
        <f>SUM(F147,-F154)</f>
        <v>3.1198999999999977</v>
      </c>
      <c r="H147" s="4">
        <f>SUM(G150,-G147)</f>
        <v>0.61310000000000286</v>
      </c>
      <c r="I147" s="14">
        <f>POWER(2,-H147)</f>
        <v>0.65379035540361163</v>
      </c>
    </row>
    <row r="148" spans="1:16" x14ac:dyDescent="0.2">
      <c r="A148" s="4" t="s">
        <v>5</v>
      </c>
      <c r="B148" s="7"/>
      <c r="C148" s="4" t="s">
        <v>72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72</v>
      </c>
      <c r="D150" s="6"/>
      <c r="E150">
        <f>P154</f>
        <v>24.5473</v>
      </c>
      <c r="F150" s="4">
        <f>AVERAGE(E150:E151)</f>
        <v>24.5473</v>
      </c>
      <c r="G150" s="4">
        <f>SUM(F150,-F157)</f>
        <v>3.7330000000000005</v>
      </c>
      <c r="H150" s="4"/>
      <c r="I150" s="5"/>
      <c r="O150" s="13" t="s">
        <v>22</v>
      </c>
      <c r="P150" s="13" t="s">
        <v>72</v>
      </c>
    </row>
    <row r="151" spans="1:16" x14ac:dyDescent="0.2">
      <c r="A151" s="4" t="s">
        <v>6</v>
      </c>
      <c r="B151" s="7"/>
      <c r="C151" s="4" t="s">
        <v>72</v>
      </c>
      <c r="D151" s="4"/>
      <c r="E151" s="8" t="s">
        <v>7</v>
      </c>
      <c r="F151" s="4"/>
      <c r="G151" s="4"/>
      <c r="H151" s="4"/>
      <c r="I151" s="5"/>
      <c r="N151" s="9" t="s">
        <v>161</v>
      </c>
      <c r="O151" s="9">
        <v>21.804300000000001</v>
      </c>
      <c r="P151" s="9">
        <v>24.924199999999999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9" t="s">
        <v>161</v>
      </c>
      <c r="O152" s="9">
        <v>21.330300000000001</v>
      </c>
      <c r="P152" s="9">
        <v>24.698699999999999</v>
      </c>
    </row>
    <row r="153" spans="1:16" ht="17" thickBot="1" x14ac:dyDescent="0.25">
      <c r="A153" s="12" t="s">
        <v>4</v>
      </c>
      <c r="B153" s="7"/>
      <c r="C153" s="4"/>
      <c r="D153" s="11"/>
      <c r="E153" s="11"/>
      <c r="F153" s="11"/>
      <c r="G153" s="4"/>
      <c r="H153" s="4"/>
      <c r="I153" s="5"/>
      <c r="N153" s="9" t="s">
        <v>150</v>
      </c>
      <c r="O153" s="9">
        <v>20.9087</v>
      </c>
      <c r="P153" s="9">
        <v>24.4374</v>
      </c>
    </row>
    <row r="154" spans="1:16" ht="17" thickTop="1" x14ac:dyDescent="0.2">
      <c r="A154" s="4" t="s">
        <v>8</v>
      </c>
      <c r="B154" s="7"/>
      <c r="C154" s="4" t="s">
        <v>22</v>
      </c>
      <c r="D154" s="7"/>
      <c r="E154" s="10">
        <f>O151</f>
        <v>21.804300000000001</v>
      </c>
      <c r="F154" s="4">
        <f>AVERAGE(E154:E155)</f>
        <v>21.804300000000001</v>
      </c>
      <c r="G154" s="4"/>
      <c r="H154" s="4"/>
      <c r="I154" s="5"/>
      <c r="N154" s="9" t="s">
        <v>150</v>
      </c>
      <c r="O154" s="9">
        <v>20.814299999999999</v>
      </c>
      <c r="P154" s="9">
        <v>24.5473</v>
      </c>
    </row>
    <row r="155" spans="1:16" x14ac:dyDescent="0.2">
      <c r="A155" s="4" t="s">
        <v>5</v>
      </c>
      <c r="B155" s="7"/>
      <c r="C155" s="4" t="s">
        <v>22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22</v>
      </c>
      <c r="D157" s="6"/>
      <c r="E157">
        <f>O154</f>
        <v>20.814299999999999</v>
      </c>
      <c r="F157" s="4">
        <f>AVERAGE(E157:E158)</f>
        <v>20.814299999999999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22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37</v>
      </c>
      <c r="N162" t="s">
        <v>0</v>
      </c>
    </row>
    <row r="163" spans="12:15" x14ac:dyDescent="0.2">
      <c r="N163" s="1"/>
    </row>
    <row r="164" spans="12:15" x14ac:dyDescent="0.2">
      <c r="M164">
        <f>S35</f>
        <v>1.0322554245763462</v>
      </c>
    </row>
    <row r="165" spans="12:15" x14ac:dyDescent="0.2">
      <c r="M165">
        <f>S67</f>
        <v>1.0643701824533598</v>
      </c>
      <c r="N165">
        <f>I35</f>
        <v>2.4097775911462098</v>
      </c>
    </row>
    <row r="166" spans="12:15" x14ac:dyDescent="0.2">
      <c r="M166" s="1"/>
      <c r="N166" s="1">
        <f>I51</f>
        <v>2.8750758148986</v>
      </c>
    </row>
    <row r="167" spans="12:15" x14ac:dyDescent="0.2">
      <c r="M167" s="1"/>
    </row>
    <row r="171" spans="12:15" x14ac:dyDescent="0.2">
      <c r="N171">
        <f>I131</f>
        <v>0.75324964865326216</v>
      </c>
    </row>
    <row r="174" spans="12:15" x14ac:dyDescent="0.2">
      <c r="L174" t="s">
        <v>3</v>
      </c>
      <c r="M174">
        <f>AVERAGE(M163:M168)</f>
        <v>1.048312803514853</v>
      </c>
      <c r="N174">
        <f>AVERAGE(N163:N172)</f>
        <v>2.0127010182326908</v>
      </c>
    </row>
    <row r="175" spans="12:15" x14ac:dyDescent="0.2">
      <c r="L175" t="s">
        <v>2</v>
      </c>
      <c r="M175">
        <f>STDEV(M163:M168)</f>
        <v>2.2708563071000384E-2</v>
      </c>
      <c r="N175">
        <f>STDEV(N163:N172)</f>
        <v>1.115252851827067</v>
      </c>
    </row>
    <row r="176" spans="12:15" x14ac:dyDescent="0.2">
      <c r="L176" t="s">
        <v>1</v>
      </c>
      <c r="N176">
        <f>TTEST(M163:M167,N163:N172,2,2)</f>
        <v>0.32996847442444743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37</v>
      </c>
      <c r="M178" t="s">
        <v>0</v>
      </c>
    </row>
    <row r="179" spans="12:13" x14ac:dyDescent="0.2">
      <c r="L179">
        <f>M174</f>
        <v>1.048312803514853</v>
      </c>
      <c r="M179">
        <f>N174</f>
        <v>2.0127010182326908</v>
      </c>
    </row>
    <row r="180" spans="12:13" x14ac:dyDescent="0.2">
      <c r="L180">
        <f>M175</f>
        <v>2.2708563071000384E-2</v>
      </c>
      <c r="M180">
        <f>N175</f>
        <v>1.115252851827067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CC0-2EA2-1244-A3CB-A29D301C49C2}">
  <dimension ref="A1:G31"/>
  <sheetViews>
    <sheetView topLeftCell="A4" zoomScale="75" zoomScaleNormal="75" workbookViewId="0">
      <selection activeCell="S37" sqref="S37"/>
    </sheetView>
  </sheetViews>
  <sheetFormatPr baseColWidth="10" defaultColWidth="11.1640625" defaultRowHeight="16" x14ac:dyDescent="0.2"/>
  <sheetData>
    <row r="1" spans="1:5" x14ac:dyDescent="0.2">
      <c r="A1" t="s">
        <v>162</v>
      </c>
      <c r="B1" s="9" t="s">
        <v>64</v>
      </c>
      <c r="C1" s="26" t="s">
        <v>66</v>
      </c>
    </row>
    <row r="2" spans="1:5" x14ac:dyDescent="0.2">
      <c r="A2" t="s">
        <v>9</v>
      </c>
      <c r="B2">
        <v>1.038345626587222</v>
      </c>
      <c r="C2">
        <v>0.16167573973403734</v>
      </c>
      <c r="D2">
        <v>0.18072661869018303</v>
      </c>
      <c r="E2">
        <v>5.6283420798720521E-2</v>
      </c>
    </row>
    <row r="3" spans="1:5" x14ac:dyDescent="0.2">
      <c r="A3" t="s">
        <v>69</v>
      </c>
    </row>
    <row r="4" spans="1:5" x14ac:dyDescent="0.2">
      <c r="A4" t="s">
        <v>70</v>
      </c>
      <c r="B4">
        <v>1.013532161715309</v>
      </c>
      <c r="C4">
        <v>0.54584869579216933</v>
      </c>
      <c r="D4">
        <v>0.18375576035251243</v>
      </c>
      <c r="E4">
        <v>0.25584705682438069</v>
      </c>
    </row>
    <row r="5" spans="1:5" x14ac:dyDescent="0.2">
      <c r="A5" t="s">
        <v>71</v>
      </c>
      <c r="B5">
        <v>1.2678359248781186</v>
      </c>
      <c r="C5">
        <v>78.902349673938829</v>
      </c>
      <c r="D5">
        <v>0.60809849514028957</v>
      </c>
      <c r="E5">
        <v>35.591927560887299</v>
      </c>
    </row>
    <row r="10" spans="1:5" x14ac:dyDescent="0.2">
      <c r="B10" s="9" t="s">
        <v>65</v>
      </c>
      <c r="C10" s="22" t="s">
        <v>67</v>
      </c>
    </row>
    <row r="11" spans="1:5" x14ac:dyDescent="0.2">
      <c r="A11" t="s">
        <v>9</v>
      </c>
      <c r="B11">
        <v>0.88755473449924038</v>
      </c>
      <c r="C11">
        <v>0.62203228478031092</v>
      </c>
      <c r="D11">
        <v>0.12261722426306228</v>
      </c>
      <c r="E11">
        <v>0.21389116066901173</v>
      </c>
    </row>
    <row r="12" spans="1:5" x14ac:dyDescent="0.2">
      <c r="A12" t="s">
        <v>69</v>
      </c>
    </row>
    <row r="13" spans="1:5" x14ac:dyDescent="0.2">
      <c r="A13" t="s">
        <v>70</v>
      </c>
      <c r="B13">
        <v>1.0787370241870211</v>
      </c>
      <c r="C13">
        <v>0.69823531945250183</v>
      </c>
      <c r="D13">
        <v>0.21187235688689759</v>
      </c>
      <c r="E13">
        <v>0.27529667373829475</v>
      </c>
    </row>
    <row r="14" spans="1:5" x14ac:dyDescent="0.2">
      <c r="A14" t="s">
        <v>71</v>
      </c>
      <c r="B14">
        <v>1.8398279638062185</v>
      </c>
      <c r="C14">
        <v>9.326675137611474</v>
      </c>
      <c r="D14">
        <v>1.1455163678606828</v>
      </c>
      <c r="E14">
        <v>10.70294760043652</v>
      </c>
    </row>
    <row r="19" spans="1:7" x14ac:dyDescent="0.2">
      <c r="B19" s="9" t="s">
        <v>65</v>
      </c>
      <c r="C19" s="40" t="s">
        <v>68</v>
      </c>
    </row>
    <row r="20" spans="1:7" x14ac:dyDescent="0.2">
      <c r="A20" t="s">
        <v>9</v>
      </c>
      <c r="B20">
        <v>0.97648217366930612</v>
      </c>
      <c r="C20">
        <v>5.2277141118581838</v>
      </c>
      <c r="D20">
        <v>3.8711265958701987E-2</v>
      </c>
      <c r="E20">
        <v>2.4927795334866087</v>
      </c>
    </row>
    <row r="21" spans="1:7" x14ac:dyDescent="0.2">
      <c r="A21" t="s">
        <v>69</v>
      </c>
    </row>
    <row r="22" spans="1:7" x14ac:dyDescent="0.2">
      <c r="A22" t="s">
        <v>70</v>
      </c>
      <c r="B22">
        <v>0.94897688603993446</v>
      </c>
      <c r="C22">
        <v>0.61156212013160538</v>
      </c>
      <c r="D22">
        <v>6.3439672991310578E-2</v>
      </c>
      <c r="E22">
        <v>0.29472570472361476</v>
      </c>
    </row>
    <row r="23" spans="1:7" x14ac:dyDescent="0.2">
      <c r="A23" t="s">
        <v>71</v>
      </c>
      <c r="B23">
        <v>1.048312803514853</v>
      </c>
      <c r="C23">
        <v>2.0127010182326908</v>
      </c>
      <c r="D23">
        <v>8.3045796832810284E-2</v>
      </c>
      <c r="E23">
        <v>1.1361567510955135</v>
      </c>
    </row>
    <row r="27" spans="1:7" x14ac:dyDescent="0.2">
      <c r="G27" t="s">
        <v>163</v>
      </c>
    </row>
    <row r="28" spans="1:7" x14ac:dyDescent="0.2">
      <c r="G28" t="s">
        <v>164</v>
      </c>
    </row>
    <row r="29" spans="1:7" x14ac:dyDescent="0.2">
      <c r="B29">
        <v>1.2678359248781186</v>
      </c>
      <c r="C29">
        <v>78.902349673938829</v>
      </c>
      <c r="D29">
        <v>0.60809849514028957</v>
      </c>
      <c r="E29">
        <v>35.591927560887299</v>
      </c>
      <c r="G29" t="s">
        <v>165</v>
      </c>
    </row>
    <row r="30" spans="1:7" x14ac:dyDescent="0.2">
      <c r="B30">
        <v>1.8398279638062185</v>
      </c>
      <c r="C30">
        <v>9.326675137611474</v>
      </c>
      <c r="D30">
        <v>1.0839606931647168</v>
      </c>
      <c r="E30">
        <v>810.27229105858305</v>
      </c>
    </row>
    <row r="31" spans="1:7" x14ac:dyDescent="0.2">
      <c r="B31">
        <v>1.048312803514853</v>
      </c>
      <c r="C31">
        <v>2.0127010182326908</v>
      </c>
      <c r="D31">
        <v>8.3045796832810284E-2</v>
      </c>
      <c r="E31">
        <v>1.1361567510955135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ct PRDX5</vt:lpstr>
      <vt:lpstr>liver C5-T+1</vt:lpstr>
      <vt:lpstr>C5-T+1</vt:lpstr>
      <vt:lpstr>liver C10-T+2</vt:lpstr>
      <vt:lpstr>C10-T+2</vt:lpstr>
      <vt:lpstr>liver C15 - T+3</vt:lpstr>
      <vt:lpstr>C15-T+3</vt:lpstr>
      <vt:lpstr>ANALISI DEFINITIVA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2025-06-17T09:45:08Z</dcterms:modified>
</cp:coreProperties>
</file>