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98DF0DA2-0B71-F243-845A-ED106D435C0E}" xr6:coauthVersionLast="47" xr6:coauthVersionMax="47" xr10:uidLastSave="{00000000-0000-0000-0000-000000000000}"/>
  <bookViews>
    <workbookView xWindow="0" yWindow="500" windowWidth="28800" windowHeight="17500" activeTab="2" xr2:uid="{828D263B-D80C-524C-AB14-085D4EE1302F}"/>
  </bookViews>
  <sheets>
    <sheet name="CT TUTTI" sheetId="5" r:id="rId1"/>
    <sheet name="C5-T+1" sheetId="3" r:id="rId2"/>
    <sheet name="C10-T+2" sheetId="6" r:id="rId3"/>
    <sheet name="C15-T+3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7" i="6" l="1"/>
  <c r="N150" i="3"/>
  <c r="N176" i="8"/>
  <c r="N169" i="8"/>
  <c r="M134" i="6"/>
  <c r="M131" i="6"/>
  <c r="M174" i="8"/>
  <c r="M175" i="8"/>
  <c r="M167" i="8"/>
  <c r="M166" i="8"/>
  <c r="M165" i="8"/>
  <c r="M164" i="8"/>
  <c r="M163" i="8"/>
  <c r="N170" i="8"/>
  <c r="N168" i="8"/>
  <c r="N167" i="8"/>
  <c r="E93" i="8"/>
  <c r="F93" i="8" s="1"/>
  <c r="E90" i="8"/>
  <c r="F90" i="8" s="1"/>
  <c r="E86" i="8"/>
  <c r="F86" i="8" s="1"/>
  <c r="E83" i="8"/>
  <c r="F83" i="8" s="1"/>
  <c r="O77" i="8"/>
  <c r="P77" i="8" s="1"/>
  <c r="Q70" i="8" s="1"/>
  <c r="E77" i="8"/>
  <c r="F77" i="8" s="1"/>
  <c r="G70" i="8" s="1"/>
  <c r="O74" i="8"/>
  <c r="P74" i="8" s="1"/>
  <c r="Q67" i="8" s="1"/>
  <c r="R67" i="8" s="1"/>
  <c r="S67" i="8" s="1"/>
  <c r="E74" i="8"/>
  <c r="F74" i="8" s="1"/>
  <c r="G67" i="8" s="1"/>
  <c r="H67" i="8" s="1"/>
  <c r="I67" i="8" s="1"/>
  <c r="O70" i="8"/>
  <c r="P70" i="8" s="1"/>
  <c r="E70" i="8"/>
  <c r="F70" i="8" s="1"/>
  <c r="O67" i="8"/>
  <c r="P67" i="8" s="1"/>
  <c r="E67" i="8"/>
  <c r="F67" i="8" s="1"/>
  <c r="N136" i="6"/>
  <c r="N135" i="6"/>
  <c r="M133" i="6"/>
  <c r="E94" i="6"/>
  <c r="F94" i="6" s="1"/>
  <c r="E91" i="6"/>
  <c r="F91" i="6" s="1"/>
  <c r="E87" i="6"/>
  <c r="F87" i="6" s="1"/>
  <c r="E84" i="6"/>
  <c r="F84" i="6" s="1"/>
  <c r="O78" i="6"/>
  <c r="P78" i="6" s="1"/>
  <c r="Q71" i="6" s="1"/>
  <c r="E78" i="6"/>
  <c r="F78" i="6" s="1"/>
  <c r="G71" i="6" s="1"/>
  <c r="O75" i="6"/>
  <c r="P75" i="6" s="1"/>
  <c r="Q68" i="6" s="1"/>
  <c r="R68" i="6" s="1"/>
  <c r="S68" i="6" s="1"/>
  <c r="E75" i="6"/>
  <c r="F75" i="6" s="1"/>
  <c r="G68" i="6" s="1"/>
  <c r="O71" i="6"/>
  <c r="P71" i="6" s="1"/>
  <c r="E71" i="6"/>
  <c r="F71" i="6" s="1"/>
  <c r="O68" i="6"/>
  <c r="P68" i="6" s="1"/>
  <c r="E68" i="6"/>
  <c r="F68" i="6" s="1"/>
  <c r="G83" i="8" l="1"/>
  <c r="G86" i="8"/>
  <c r="H68" i="6"/>
  <c r="I68" i="6" s="1"/>
  <c r="G84" i="6"/>
  <c r="G87" i="6"/>
  <c r="E157" i="8"/>
  <c r="F157" i="8" s="1"/>
  <c r="E154" i="8"/>
  <c r="F154" i="8" s="1"/>
  <c r="E150" i="8"/>
  <c r="F150" i="8" s="1"/>
  <c r="E147" i="8"/>
  <c r="F147" i="8" s="1"/>
  <c r="P141" i="8"/>
  <c r="O141" i="8"/>
  <c r="E141" i="8"/>
  <c r="F141" i="8" s="1"/>
  <c r="O138" i="8"/>
  <c r="P138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E122" i="8"/>
  <c r="F122" i="8" s="1"/>
  <c r="E118" i="8"/>
  <c r="F118" i="8" s="1"/>
  <c r="E115" i="8"/>
  <c r="F115" i="8" s="1"/>
  <c r="O109" i="8"/>
  <c r="P109" i="8" s="1"/>
  <c r="E109" i="8"/>
  <c r="F109" i="8" s="1"/>
  <c r="O106" i="8"/>
  <c r="P106" i="8" s="1"/>
  <c r="E106" i="8"/>
  <c r="F106" i="8" s="1"/>
  <c r="O102" i="8"/>
  <c r="P102" i="8" s="1"/>
  <c r="E102" i="8"/>
  <c r="F102" i="8" s="1"/>
  <c r="O99" i="8"/>
  <c r="P99" i="8" s="1"/>
  <c r="E99" i="8"/>
  <c r="F99" i="8" s="1"/>
  <c r="E61" i="8"/>
  <c r="F61" i="8" s="1"/>
  <c r="E58" i="8"/>
  <c r="F58" i="8" s="1"/>
  <c r="E54" i="8"/>
  <c r="F54" i="8" s="1"/>
  <c r="E51" i="8"/>
  <c r="F51" i="8" s="1"/>
  <c r="O45" i="8"/>
  <c r="P45" i="8" s="1"/>
  <c r="E45" i="8"/>
  <c r="F45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E25" i="8"/>
  <c r="F25" i="8" s="1"/>
  <c r="E21" i="8"/>
  <c r="F21" i="8" s="1"/>
  <c r="E18" i="8"/>
  <c r="F18" i="8" s="1"/>
  <c r="O12" i="8"/>
  <c r="P12" i="8" s="1"/>
  <c r="E12" i="8"/>
  <c r="F12" i="8" s="1"/>
  <c r="O9" i="8"/>
  <c r="P9" i="8" s="1"/>
  <c r="E9" i="8"/>
  <c r="F9" i="8" s="1"/>
  <c r="O5" i="8"/>
  <c r="P5" i="8" s="1"/>
  <c r="E5" i="8"/>
  <c r="F5" i="8" s="1"/>
  <c r="O2" i="8"/>
  <c r="P2" i="8" s="1"/>
  <c r="E2" i="8"/>
  <c r="F2" i="8" s="1"/>
  <c r="E126" i="6"/>
  <c r="F126" i="6" s="1"/>
  <c r="E123" i="6"/>
  <c r="F123" i="6" s="1"/>
  <c r="E119" i="6"/>
  <c r="F119" i="6" s="1"/>
  <c r="E116" i="6"/>
  <c r="F116" i="6" s="1"/>
  <c r="O110" i="6"/>
  <c r="P110" i="6" s="1"/>
  <c r="E110" i="6"/>
  <c r="F110" i="6" s="1"/>
  <c r="O107" i="6"/>
  <c r="P107" i="6" s="1"/>
  <c r="E107" i="6"/>
  <c r="F107" i="6" s="1"/>
  <c r="O103" i="6"/>
  <c r="P103" i="6" s="1"/>
  <c r="E103" i="6"/>
  <c r="F103" i="6" s="1"/>
  <c r="O100" i="6"/>
  <c r="P100" i="6" s="1"/>
  <c r="E100" i="6"/>
  <c r="F100" i="6" s="1"/>
  <c r="BJ62" i="6"/>
  <c r="BK62" i="6" s="1"/>
  <c r="E62" i="6"/>
  <c r="F62" i="6" s="1"/>
  <c r="BJ59" i="6"/>
  <c r="BK59" i="6" s="1"/>
  <c r="E59" i="6"/>
  <c r="F59" i="6" s="1"/>
  <c r="BJ55" i="6"/>
  <c r="BK55" i="6" s="1"/>
  <c r="E55" i="6"/>
  <c r="F55" i="6" s="1"/>
  <c r="BJ52" i="6"/>
  <c r="BK52" i="6" s="1"/>
  <c r="E52" i="6"/>
  <c r="F52" i="6" s="1"/>
  <c r="BT46" i="6"/>
  <c r="BU46" i="6" s="1"/>
  <c r="BJ46" i="6"/>
  <c r="BK46" i="6" s="1"/>
  <c r="O46" i="6"/>
  <c r="P46" i="6" s="1"/>
  <c r="E46" i="6"/>
  <c r="F46" i="6" s="1"/>
  <c r="BT43" i="6"/>
  <c r="BU43" i="6" s="1"/>
  <c r="BJ43" i="6"/>
  <c r="BK43" i="6" s="1"/>
  <c r="O43" i="6"/>
  <c r="P43" i="6" s="1"/>
  <c r="E43" i="6"/>
  <c r="F43" i="6" s="1"/>
  <c r="BT39" i="6"/>
  <c r="BU39" i="6" s="1"/>
  <c r="BJ39" i="6"/>
  <c r="BK39" i="6" s="1"/>
  <c r="O39" i="6"/>
  <c r="P39" i="6" s="1"/>
  <c r="E39" i="6"/>
  <c r="F39" i="6" s="1"/>
  <c r="BT36" i="6"/>
  <c r="BU36" i="6" s="1"/>
  <c r="BJ36" i="6"/>
  <c r="BK36" i="6" s="1"/>
  <c r="O36" i="6"/>
  <c r="P36" i="6" s="1"/>
  <c r="E36" i="6"/>
  <c r="F36" i="6" s="1"/>
  <c r="E28" i="6"/>
  <c r="F28" i="6" s="1"/>
  <c r="E25" i="6"/>
  <c r="F25" i="6" s="1"/>
  <c r="E21" i="6"/>
  <c r="F21" i="6" s="1"/>
  <c r="E18" i="6"/>
  <c r="F18" i="6" s="1"/>
  <c r="O12" i="6"/>
  <c r="P12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E127" i="3"/>
  <c r="F127" i="3" s="1"/>
  <c r="E124" i="3"/>
  <c r="F124" i="3" s="1"/>
  <c r="E120" i="3"/>
  <c r="F120" i="3" s="1"/>
  <c r="E117" i="3"/>
  <c r="F117" i="3" s="1"/>
  <c r="O111" i="3"/>
  <c r="P111" i="3" s="1"/>
  <c r="Q104" i="3" s="1"/>
  <c r="E111" i="3"/>
  <c r="F111" i="3" s="1"/>
  <c r="G104" i="3" s="1"/>
  <c r="O108" i="3"/>
  <c r="P108" i="3" s="1"/>
  <c r="E108" i="3"/>
  <c r="F108" i="3" s="1"/>
  <c r="O104" i="3"/>
  <c r="P104" i="3" s="1"/>
  <c r="E104" i="3"/>
  <c r="F104" i="3" s="1"/>
  <c r="O101" i="3"/>
  <c r="P101" i="3" s="1"/>
  <c r="E101" i="3"/>
  <c r="F101" i="3" s="1"/>
  <c r="E94" i="3"/>
  <c r="F94" i="3" s="1"/>
  <c r="E91" i="3"/>
  <c r="F91" i="3" s="1"/>
  <c r="G84" i="3" s="1"/>
  <c r="E87" i="3"/>
  <c r="F87" i="3" s="1"/>
  <c r="E84" i="3"/>
  <c r="F84" i="3" s="1"/>
  <c r="O78" i="3"/>
  <c r="P78" i="3" s="1"/>
  <c r="E78" i="3"/>
  <c r="F78" i="3" s="1"/>
  <c r="O75" i="3"/>
  <c r="P75" i="3" s="1"/>
  <c r="E75" i="3"/>
  <c r="F75" i="3" s="1"/>
  <c r="O71" i="3"/>
  <c r="P71" i="3" s="1"/>
  <c r="E71" i="3"/>
  <c r="F71" i="3" s="1"/>
  <c r="O68" i="3"/>
  <c r="P68" i="3" s="1"/>
  <c r="E68" i="3"/>
  <c r="F68" i="3" s="1"/>
  <c r="BJ62" i="3"/>
  <c r="BK62" i="3" s="1"/>
  <c r="E62" i="3"/>
  <c r="F62" i="3" s="1"/>
  <c r="BJ59" i="3"/>
  <c r="BK59" i="3" s="1"/>
  <c r="E59" i="3"/>
  <c r="F59" i="3" s="1"/>
  <c r="G52" i="3" s="1"/>
  <c r="BJ55" i="3"/>
  <c r="BK55" i="3" s="1"/>
  <c r="E55" i="3"/>
  <c r="F55" i="3" s="1"/>
  <c r="BJ52" i="3"/>
  <c r="BK52" i="3" s="1"/>
  <c r="E52" i="3"/>
  <c r="F52" i="3" s="1"/>
  <c r="BT46" i="3"/>
  <c r="BU46" i="3" s="1"/>
  <c r="BJ46" i="3"/>
  <c r="BK46" i="3" s="1"/>
  <c r="O46" i="3"/>
  <c r="P46" i="3" s="1"/>
  <c r="E46" i="3"/>
  <c r="F46" i="3" s="1"/>
  <c r="BT43" i="3"/>
  <c r="BU43" i="3" s="1"/>
  <c r="BJ43" i="3"/>
  <c r="BK43" i="3" s="1"/>
  <c r="O43" i="3"/>
  <c r="P43" i="3" s="1"/>
  <c r="E43" i="3"/>
  <c r="F43" i="3" s="1"/>
  <c r="BT39" i="3"/>
  <c r="BU39" i="3" s="1"/>
  <c r="BJ39" i="3"/>
  <c r="BK39" i="3" s="1"/>
  <c r="O39" i="3"/>
  <c r="P39" i="3" s="1"/>
  <c r="E39" i="3"/>
  <c r="F39" i="3" s="1"/>
  <c r="BT36" i="3"/>
  <c r="BU36" i="3" s="1"/>
  <c r="BJ36" i="3"/>
  <c r="BK36" i="3" s="1"/>
  <c r="O36" i="3"/>
  <c r="P36" i="3" s="1"/>
  <c r="E36" i="3"/>
  <c r="F36" i="3" s="1"/>
  <c r="E28" i="3"/>
  <c r="F28" i="3" s="1"/>
  <c r="E25" i="3"/>
  <c r="F25" i="3" s="1"/>
  <c r="E21" i="3"/>
  <c r="F21" i="3" s="1"/>
  <c r="E18" i="3"/>
  <c r="F18" i="3" s="1"/>
  <c r="O12" i="3"/>
  <c r="P12" i="3" s="1"/>
  <c r="E12" i="3"/>
  <c r="F12" i="3" s="1"/>
  <c r="O9" i="3"/>
  <c r="P9" i="3" s="1"/>
  <c r="Q2" i="3" s="1"/>
  <c r="E9" i="3"/>
  <c r="F9" i="3" s="1"/>
  <c r="O5" i="3"/>
  <c r="P5" i="3" s="1"/>
  <c r="E5" i="3"/>
  <c r="F5" i="3" s="1"/>
  <c r="O2" i="3"/>
  <c r="P2" i="3" s="1"/>
  <c r="E2" i="3"/>
  <c r="F2" i="3" s="1"/>
  <c r="H83" i="8" l="1"/>
  <c r="I83" i="8" s="1"/>
  <c r="G38" i="8"/>
  <c r="G134" i="8"/>
  <c r="G18" i="8"/>
  <c r="Q99" i="8"/>
  <c r="Q134" i="8"/>
  <c r="G21" i="8"/>
  <c r="G118" i="8"/>
  <c r="Q5" i="8"/>
  <c r="G115" i="8"/>
  <c r="G99" i="8"/>
  <c r="G102" i="8"/>
  <c r="Q102" i="8"/>
  <c r="R99" i="8" s="1"/>
  <c r="S99" i="8" s="1"/>
  <c r="Q38" i="8"/>
  <c r="G2" i="8"/>
  <c r="G5" i="8"/>
  <c r="H84" i="6"/>
  <c r="I84" i="6" s="1"/>
  <c r="G55" i="6"/>
  <c r="G103" i="6"/>
  <c r="BL55" i="6"/>
  <c r="Q103" i="6"/>
  <c r="G36" i="6"/>
  <c r="H36" i="6" s="1"/>
  <c r="I36" i="6" s="1"/>
  <c r="BV39" i="6"/>
  <c r="G52" i="6"/>
  <c r="H52" i="6" s="1"/>
  <c r="I52" i="6" s="1"/>
  <c r="G100" i="6"/>
  <c r="BL52" i="6"/>
  <c r="Q100" i="6"/>
  <c r="Q5" i="6"/>
  <c r="G71" i="3"/>
  <c r="G68" i="3"/>
  <c r="H68" i="3" s="1"/>
  <c r="I68" i="3" s="1"/>
  <c r="Q71" i="3"/>
  <c r="G36" i="3"/>
  <c r="G21" i="3"/>
  <c r="Q5" i="3"/>
  <c r="BL52" i="3"/>
  <c r="BM52" i="3" s="1"/>
  <c r="BN52" i="3" s="1"/>
  <c r="G55" i="3"/>
  <c r="H52" i="3" s="1"/>
  <c r="I52" i="3" s="1"/>
  <c r="N135" i="3" s="1"/>
  <c r="G18" i="3"/>
  <c r="G5" i="3"/>
  <c r="H2" i="3" s="1"/>
  <c r="I2" i="3" s="1"/>
  <c r="N132" i="3" s="1"/>
  <c r="BV39" i="3"/>
  <c r="Q101" i="3"/>
  <c r="R101" i="3" s="1"/>
  <c r="S101" i="3" s="1"/>
  <c r="BL55" i="3"/>
  <c r="Q68" i="3"/>
  <c r="R68" i="3" s="1"/>
  <c r="S68" i="3" s="1"/>
  <c r="M134" i="3" s="1"/>
  <c r="G87" i="3"/>
  <c r="H84" i="3" s="1"/>
  <c r="I84" i="3" s="1"/>
  <c r="G2" i="3"/>
  <c r="R2" i="3"/>
  <c r="S2" i="3" s="1"/>
  <c r="M132" i="3" s="1"/>
  <c r="G35" i="8"/>
  <c r="H35" i="8" s="1"/>
  <c r="I35" i="8" s="1"/>
  <c r="G51" i="8"/>
  <c r="G131" i="8"/>
  <c r="H131" i="8" s="1"/>
  <c r="I131" i="8" s="1"/>
  <c r="G147" i="8"/>
  <c r="Q35" i="8"/>
  <c r="G54" i="8"/>
  <c r="Q2" i="8"/>
  <c r="Q131" i="8"/>
  <c r="G150" i="8"/>
  <c r="G39" i="6"/>
  <c r="Q39" i="6"/>
  <c r="G2" i="6"/>
  <c r="Q36" i="6"/>
  <c r="G18" i="6"/>
  <c r="G21" i="6"/>
  <c r="Q2" i="6"/>
  <c r="BL36" i="6"/>
  <c r="G116" i="6"/>
  <c r="BL39" i="6"/>
  <c r="G5" i="6"/>
  <c r="BV36" i="6"/>
  <c r="BW36" i="6" s="1"/>
  <c r="BX36" i="6" s="1"/>
  <c r="G119" i="6"/>
  <c r="G39" i="3"/>
  <c r="H36" i="3"/>
  <c r="I36" i="3" s="1"/>
  <c r="N134" i="3" s="1"/>
  <c r="Q39" i="3"/>
  <c r="G117" i="3"/>
  <c r="Q36" i="3"/>
  <c r="BL36" i="3"/>
  <c r="BV36" i="3"/>
  <c r="BW36" i="3" s="1"/>
  <c r="BX36" i="3" s="1"/>
  <c r="H18" i="3"/>
  <c r="I18" i="3" s="1"/>
  <c r="N133" i="3" s="1"/>
  <c r="BL39" i="3"/>
  <c r="G101" i="3"/>
  <c r="H101" i="3" s="1"/>
  <c r="I101" i="3" s="1"/>
  <c r="G120" i="3"/>
  <c r="R131" i="8" l="1"/>
  <c r="S131" i="8" s="1"/>
  <c r="H18" i="8"/>
  <c r="I18" i="8" s="1"/>
  <c r="N164" i="8" s="1"/>
  <c r="H2" i="8"/>
  <c r="I2" i="8" s="1"/>
  <c r="N163" i="8" s="1"/>
  <c r="H99" i="8"/>
  <c r="I99" i="8" s="1"/>
  <c r="H115" i="8"/>
  <c r="I115" i="8" s="1"/>
  <c r="N174" i="8" s="1"/>
  <c r="M179" i="8" s="1"/>
  <c r="R2" i="8"/>
  <c r="S2" i="8" s="1"/>
  <c r="R35" i="8"/>
  <c r="S35" i="8" s="1"/>
  <c r="O176" i="8" s="1"/>
  <c r="H100" i="6"/>
  <c r="I100" i="6" s="1"/>
  <c r="N137" i="6" s="1"/>
  <c r="R100" i="6"/>
  <c r="S100" i="6" s="1"/>
  <c r="BM52" i="6"/>
  <c r="BN52" i="6" s="1"/>
  <c r="R2" i="6"/>
  <c r="S2" i="6" s="1"/>
  <c r="M145" i="6" s="1"/>
  <c r="L150" i="6" s="1"/>
  <c r="R36" i="6"/>
  <c r="S36" i="6" s="1"/>
  <c r="M132" i="6" s="1"/>
  <c r="H18" i="6"/>
  <c r="I18" i="6" s="1"/>
  <c r="R36" i="3"/>
  <c r="S36" i="3" s="1"/>
  <c r="M133" i="3" s="1"/>
  <c r="BM36" i="3"/>
  <c r="BN36" i="3" s="1"/>
  <c r="M149" i="3"/>
  <c r="L154" i="3" s="1"/>
  <c r="M148" i="3"/>
  <c r="L153" i="3" s="1"/>
  <c r="H147" i="8"/>
  <c r="I147" i="8" s="1"/>
  <c r="H51" i="8"/>
  <c r="I51" i="8" s="1"/>
  <c r="N175" i="8"/>
  <c r="M180" i="8" s="1"/>
  <c r="H116" i="6"/>
  <c r="I116" i="6" s="1"/>
  <c r="N138" i="6" s="1"/>
  <c r="H2" i="6"/>
  <c r="I2" i="6" s="1"/>
  <c r="BM36" i="6"/>
  <c r="BN36" i="6" s="1"/>
  <c r="M146" i="6"/>
  <c r="L151" i="6" s="1"/>
  <c r="H117" i="3"/>
  <c r="I117" i="3" s="1"/>
  <c r="L179" i="8" l="1"/>
  <c r="L180" i="8"/>
  <c r="O150" i="3"/>
  <c r="N145" i="6"/>
  <c r="M150" i="6" s="1"/>
  <c r="N146" i="6"/>
  <c r="M151" i="6" s="1"/>
  <c r="O147" i="6"/>
  <c r="N149" i="3"/>
  <c r="M154" i="3" s="1"/>
  <c r="N148" i="3"/>
  <c r="M153" i="3" s="1"/>
</calcChain>
</file>

<file path=xl/sharedStrings.xml><?xml version="1.0" encoding="utf-8"?>
<sst xmlns="http://schemas.openxmlformats.org/spreadsheetml/2006/main" count="2263" uniqueCount="105">
  <si>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</si>
  <si>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</si>
  <si>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</si>
  <si>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</si>
  <si>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</si>
  <si>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</si>
  <si>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</si>
  <si>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</si>
  <si>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</si>
  <si>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RQ</t>
  </si>
  <si>
    <t>C(T) Avg.</t>
  </si>
  <si>
    <t>C(T)</t>
  </si>
  <si>
    <t>C(T) outsider</t>
  </si>
  <si>
    <t>Label</t>
  </si>
  <si>
    <t>Cells</t>
  </si>
  <si>
    <t>Well</t>
  </si>
  <si>
    <t>Avg Delta CT5</t>
  </si>
  <si>
    <t>delta delta CT5</t>
  </si>
  <si>
    <t>CT51</t>
  </si>
  <si>
    <t>CT52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</si>
  <si>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</si>
  <si>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</si>
  <si>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</si>
  <si>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</si>
  <si>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</si>
  <si>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</si>
  <si>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CT (1°)+1°51</t>
  </si>
  <si>
    <t>beta act</t>
  </si>
  <si>
    <t>1_SOD1</t>
  </si>
  <si>
    <t>SOD2_1</t>
  </si>
  <si>
    <t>CAT</t>
  </si>
  <si>
    <t>SOD1</t>
  </si>
  <si>
    <t>SOD2</t>
  </si>
  <si>
    <t>BETA ACT</t>
  </si>
  <si>
    <t>BetaAct</t>
  </si>
  <si>
    <t>Sample Name</t>
  </si>
  <si>
    <t>Detector</t>
  </si>
  <si>
    <t>Ct</t>
  </si>
  <si>
    <t>C5 Li1</t>
  </si>
  <si>
    <t>T+1 Li4</t>
  </si>
  <si>
    <t>T+1 Li1</t>
  </si>
  <si>
    <t>T+1 Li5</t>
  </si>
  <si>
    <t>C5 Li3</t>
  </si>
  <si>
    <t>T+1 Li2</t>
  </si>
  <si>
    <t>T+1 Li3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</si>
  <si>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</si>
  <si>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</si>
  <si>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</si>
  <si>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</si>
  <si>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</si>
  <si>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</si>
  <si>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</si>
  <si>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</si>
  <si>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</si>
  <si>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</si>
  <si>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</si>
  <si>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</si>
  <si>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</si>
  <si>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</si>
  <si>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</si>
  <si>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</si>
  <si>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</si>
  <si>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</si>
  <si>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</si>
  <si>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</si>
  <si>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</si>
  <si>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</si>
  <si>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</si>
  <si>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T+2 Li4</t>
  </si>
  <si>
    <t>T+2 Li 1</t>
  </si>
  <si>
    <t>T+2 Li5</t>
  </si>
  <si>
    <t>T+2 Li2</t>
  </si>
  <si>
    <t>C10 Li3</t>
  </si>
  <si>
    <t>C10 Li4</t>
  </si>
  <si>
    <t>T+2 Li3</t>
  </si>
  <si>
    <t>C15 Li1</t>
  </si>
  <si>
    <t>C15 Li5</t>
  </si>
  <si>
    <t>T+3 Li4</t>
  </si>
  <si>
    <t>C15 Li2</t>
  </si>
  <si>
    <t>T+3 Li 1</t>
  </si>
  <si>
    <t>T+3 Li5</t>
  </si>
  <si>
    <t>C15 Li3</t>
  </si>
  <si>
    <t>T+3 Li2</t>
  </si>
  <si>
    <t>C15 Li4</t>
  </si>
  <si>
    <t>T+3 Li3</t>
  </si>
  <si>
    <t>Li1 T (1°)+1°</t>
  </si>
  <si>
    <t>Li1 CT5</t>
  </si>
  <si>
    <t>Li1 T</t>
  </si>
  <si>
    <t>Li2 T</t>
  </si>
  <si>
    <t>Li2 CT5</t>
  </si>
  <si>
    <t xml:space="preserve">TB CT5 Li2  </t>
  </si>
  <si>
    <t xml:space="preserve">TB T Li2 </t>
  </si>
  <si>
    <t xml:space="preserve">TB T Li2  </t>
  </si>
  <si>
    <t>Li3 T</t>
  </si>
  <si>
    <t>Li3 CT5</t>
  </si>
  <si>
    <t>TB CT5 Li3</t>
  </si>
  <si>
    <t xml:space="preserve">TB CT5 Li3  </t>
  </si>
  <si>
    <t xml:space="preserve">TB T Li3  </t>
  </si>
  <si>
    <t>Li4 T</t>
  </si>
  <si>
    <t>Li4 CT5</t>
  </si>
  <si>
    <t>Li5 T</t>
  </si>
  <si>
    <t>Li5 CT5</t>
  </si>
  <si>
    <t xml:space="preserve">TB CT10 Li5 </t>
  </si>
  <si>
    <t xml:space="preserve">TB CT15 Li3  </t>
  </si>
  <si>
    <t xml:space="preserve">TB CT15 Li3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</si>
</sst>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90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'C5-T+1'!$L$154:$M$154</c:f>
                <c:numCache>
                  <c:formatCode>General</c:formatCode>
                  <c:ptCount val="2"/>
                  <c:pt idx="0">
                    <c:v>3.6894996140703649E-2</c:v>
                  </c:pt>
                  <c:pt idx="1">
                    <c:v>0.13441972294290641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'C5-T+1'!$L$152:$M$152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'C5-T+1'!$L$153:$M$153</c:f>
              <c:numCache>
                <c:formatCode>General</c:formatCode>
                <c:ptCount val="2"/>
                <c:pt idx="0">
                  <c:v>0.99536434129675477</c:v>
                </c:pt>
                <c:pt idx="1">
                  <c:v>1.090019382390512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5-6943-B0AA-E56EC96B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231280"/>
        <c:axId val="1365169552"/>
      </c:barChart>
      <c:catAx>
        <c:axId val="20382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5169552"/>
        <c:crosses val="autoZero"/>
        <c:auto val="1"/>
        <c:lblAlgn val="ctr"/>
        <c:lblOffset val="100"/>
        <c:noMultiLvlLbl val="0"/>
      </c:catAx>
      <c:valAx>
        <c:axId val="1365169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23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'C10-T+2'!$L$151:$M$151</c:f>
                <c:numCache>
                  <c:formatCode>General</c:formatCode>
                  <c:ptCount val="2"/>
                  <c:pt idx="0">
                    <c:v>9.7290316653305009E-2</c:v>
                  </c:pt>
                  <c:pt idx="1">
                    <c:v>0.21209247347547747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'C10-T+2'!$L$149:$M$149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'C10-T+2'!$L$150:$M$150</c:f>
              <c:numCache>
                <c:formatCode>General</c:formatCode>
                <c:ptCount val="2"/>
                <c:pt idx="0">
                  <c:v>1.0190422251901567</c:v>
                </c:pt>
                <c:pt idx="1">
                  <c:v>1.350910984610161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0.13578928375794233</c:v>
                  </c:pt>
                  <c:pt idx="1">
                    <c:v>0.24445551962225656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1.0509497907819654</c:v>
                </c:pt>
                <c:pt idx="1">
                  <c:v>0.48344430032721553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155</xdr:row>
      <xdr:rowOff>19050</xdr:rowOff>
    </xdr:from>
    <xdr:to>
      <xdr:col>15</xdr:col>
      <xdr:colOff>120650</xdr:colOff>
      <xdr:row>168</xdr:row>
      <xdr:rowOff>120650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B8FBE7-18A0-C7E1-D631-107F7E348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151</xdr:row>
      <xdr:rowOff>165100</xdr:rowOff>
    </xdr:from>
    <xdr:to>
      <xdr:col>15</xdr:col>
      <xdr:colOff>463550</xdr:colOff>
      <xdr:row>165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180</xdr:row>
      <xdr:rowOff>50125</xdr:rowOff>
    </xdr:from>
    <xdr:to>
      <xdr:col>15</xdr:col>
      <xdr:colOff>442815</xdr:colOff>
      <xdr:row>193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S107"/>
  <sheetViews>
    <sheetView zoomScale="112" workbookViewId="0">
      <selection activeCell="G57" sqref="G57"/>
    </sheetView>
  </sheetViews>
  <sheetFormatPr baseColWidth="10" defaultRowHeight="16" x14ac:dyDescent="0.2"/>
  <sheetData>
    <row r="4" spans="2:19" x14ac:dyDescent="0.2">
      <c r="B4" s="24" t="s">
        <v>35</v>
      </c>
      <c r="C4" s="24" t="s">
        <v>36</v>
      </c>
      <c r="D4" s="24" t="s">
        <v>37</v>
      </c>
      <c r="E4" s="24"/>
      <c r="F4" s="24" t="s">
        <v>35</v>
      </c>
      <c r="G4" s="24" t="s">
        <v>36</v>
      </c>
      <c r="H4" s="24" t="s">
        <v>37</v>
      </c>
      <c r="I4" s="24"/>
      <c r="J4" s="24" t="s">
        <v>35</v>
      </c>
      <c r="K4" s="24" t="s">
        <v>36</v>
      </c>
      <c r="L4" s="24" t="s">
        <v>37</v>
      </c>
      <c r="M4" s="24"/>
      <c r="P4" s="27" t="s">
        <v>33</v>
      </c>
      <c r="Q4" s="27" t="s">
        <v>31</v>
      </c>
      <c r="R4" s="27" t="s">
        <v>32</v>
      </c>
      <c r="S4" s="27" t="s">
        <v>30</v>
      </c>
    </row>
    <row r="5" spans="2:19" x14ac:dyDescent="0.2">
      <c r="B5" s="24" t="s">
        <v>38</v>
      </c>
      <c r="C5" s="24" t="s">
        <v>27</v>
      </c>
      <c r="D5" s="24">
        <v>22.975100000000001</v>
      </c>
      <c r="E5" s="24"/>
      <c r="F5" s="24" t="s">
        <v>75</v>
      </c>
      <c r="G5" s="24" t="s">
        <v>27</v>
      </c>
      <c r="H5" s="24">
        <v>22.3429</v>
      </c>
      <c r="I5" s="24"/>
      <c r="J5" s="24" t="s">
        <v>75</v>
      </c>
      <c r="K5" s="24" t="s">
        <v>27</v>
      </c>
      <c r="L5" s="24">
        <v>22.3429</v>
      </c>
      <c r="O5" s="25" t="s">
        <v>45</v>
      </c>
      <c r="P5" s="24">
        <v>22.975100000000001</v>
      </c>
      <c r="Q5" s="24">
        <v>22.218800000000002</v>
      </c>
      <c r="R5" s="24">
        <v>27.974799999999998</v>
      </c>
      <c r="S5" s="24">
        <v>24.196100000000001</v>
      </c>
    </row>
    <row r="6" spans="2:19" x14ac:dyDescent="0.2">
      <c r="B6" s="24" t="s">
        <v>38</v>
      </c>
      <c r="C6" s="24" t="s">
        <v>27</v>
      </c>
      <c r="D6" s="24">
        <v>23.1616</v>
      </c>
      <c r="E6" s="24"/>
      <c r="F6" s="24" t="s">
        <v>75</v>
      </c>
      <c r="G6" s="24" t="s">
        <v>27</v>
      </c>
      <c r="H6" s="24">
        <v>22.295100000000001</v>
      </c>
      <c r="I6" s="24"/>
      <c r="J6" s="24" t="s">
        <v>75</v>
      </c>
      <c r="K6" s="24" t="s">
        <v>27</v>
      </c>
      <c r="L6" s="24">
        <v>22.295100000000001</v>
      </c>
      <c r="O6" s="25" t="s">
        <v>45</v>
      </c>
      <c r="P6" s="24">
        <v>23.1616</v>
      </c>
      <c r="Q6" s="24">
        <v>22.3688</v>
      </c>
      <c r="R6" s="24">
        <v>27.516100000000002</v>
      </c>
      <c r="S6" s="24">
        <v>24.26</v>
      </c>
    </row>
    <row r="7" spans="2:19" x14ac:dyDescent="0.2">
      <c r="B7" s="24" t="s">
        <v>78</v>
      </c>
      <c r="C7" s="24" t="s">
        <v>27</v>
      </c>
      <c r="D7" s="24">
        <v>22.8309</v>
      </c>
      <c r="E7" s="24"/>
      <c r="F7" s="24" t="s">
        <v>78</v>
      </c>
      <c r="G7" s="24" t="s">
        <v>27</v>
      </c>
      <c r="H7" s="24">
        <v>22.8309</v>
      </c>
      <c r="I7" s="24"/>
      <c r="J7" s="24" t="s">
        <v>78</v>
      </c>
      <c r="K7" s="24" t="s">
        <v>27</v>
      </c>
      <c r="L7" s="24">
        <v>22.8309</v>
      </c>
      <c r="O7" t="s">
        <v>46</v>
      </c>
      <c r="P7" s="24">
        <v>22.8309</v>
      </c>
      <c r="Q7" s="24"/>
      <c r="R7" s="24">
        <v>29.590499999999999</v>
      </c>
      <c r="S7" s="24">
        <v>25.726900000000001</v>
      </c>
    </row>
    <row r="8" spans="2:19" x14ac:dyDescent="0.2">
      <c r="B8" s="24" t="s">
        <v>78</v>
      </c>
      <c r="C8" s="24" t="s">
        <v>27</v>
      </c>
      <c r="D8" s="24">
        <v>22.8688</v>
      </c>
      <c r="E8" s="24"/>
      <c r="F8" s="24" t="s">
        <v>78</v>
      </c>
      <c r="G8" s="24" t="s">
        <v>27</v>
      </c>
      <c r="H8" s="24">
        <v>22.8688</v>
      </c>
      <c r="I8" s="24"/>
      <c r="J8" s="24" t="s">
        <v>78</v>
      </c>
      <c r="K8" s="24" t="s">
        <v>27</v>
      </c>
      <c r="L8" s="24">
        <v>22.8688</v>
      </c>
      <c r="O8" t="s">
        <v>46</v>
      </c>
      <c r="P8" s="24">
        <v>22.8688</v>
      </c>
      <c r="Q8" s="28"/>
      <c r="R8" s="24">
        <v>29.4391</v>
      </c>
      <c r="S8" s="24">
        <v>25.766400000000001</v>
      </c>
    </row>
    <row r="9" spans="2:19" x14ac:dyDescent="0.2">
      <c r="B9" s="24" t="s">
        <v>42</v>
      </c>
      <c r="C9" s="24" t="s">
        <v>27</v>
      </c>
      <c r="D9" s="24">
        <v>22.975100000000001</v>
      </c>
      <c r="E9" s="24"/>
      <c r="F9" s="24" t="s">
        <v>72</v>
      </c>
      <c r="G9" s="24" t="s">
        <v>27</v>
      </c>
      <c r="H9" s="24">
        <v>20.402100000000001</v>
      </c>
      <c r="I9" s="24"/>
      <c r="J9" s="24" t="s">
        <v>81</v>
      </c>
      <c r="K9" s="24" t="s">
        <v>27</v>
      </c>
      <c r="L9" s="24">
        <v>22.0001</v>
      </c>
      <c r="O9" t="s">
        <v>47</v>
      </c>
      <c r="P9" s="24">
        <v>22.975100000000001</v>
      </c>
      <c r="Q9" s="24">
        <v>22.218800000000002</v>
      </c>
      <c r="R9" s="24">
        <v>27.974799999999998</v>
      </c>
      <c r="S9" s="24">
        <v>24.196100000000001</v>
      </c>
    </row>
    <row r="10" spans="2:19" x14ac:dyDescent="0.2">
      <c r="B10" s="24" t="s">
        <v>42</v>
      </c>
      <c r="C10" s="24" t="s">
        <v>27</v>
      </c>
      <c r="D10" s="24">
        <v>23.1616</v>
      </c>
      <c r="E10" s="24"/>
      <c r="F10" s="24" t="s">
        <v>72</v>
      </c>
      <c r="G10" s="24" t="s">
        <v>27</v>
      </c>
      <c r="H10" s="24">
        <v>20.402100000000001</v>
      </c>
      <c r="I10" s="24"/>
      <c r="J10" s="24" t="s">
        <v>81</v>
      </c>
      <c r="K10" s="24" t="s">
        <v>27</v>
      </c>
      <c r="L10" s="24">
        <v>22.138500000000001</v>
      </c>
      <c r="O10" t="s">
        <v>47</v>
      </c>
      <c r="P10" s="24">
        <v>23.1616</v>
      </c>
      <c r="Q10" s="24">
        <v>22.3688</v>
      </c>
      <c r="R10" s="24">
        <v>27.516100000000002</v>
      </c>
      <c r="S10" s="24">
        <v>24.26</v>
      </c>
    </row>
    <row r="11" spans="2:19" x14ac:dyDescent="0.2">
      <c r="B11" s="24" t="s">
        <v>83</v>
      </c>
      <c r="C11" s="24" t="s">
        <v>27</v>
      </c>
      <c r="D11" s="24">
        <v>22.6478</v>
      </c>
      <c r="E11" s="24"/>
      <c r="F11" s="24" t="s">
        <v>73</v>
      </c>
      <c r="G11" s="24" t="s">
        <v>27</v>
      </c>
      <c r="H11" s="24">
        <v>21.838000000000001</v>
      </c>
      <c r="I11" s="24"/>
      <c r="J11" s="24" t="s">
        <v>83</v>
      </c>
      <c r="K11" s="24" t="s">
        <v>27</v>
      </c>
      <c r="L11" s="24">
        <v>22.6478</v>
      </c>
      <c r="O11" s="26" t="s">
        <v>48</v>
      </c>
      <c r="P11" s="24">
        <v>22.6478</v>
      </c>
      <c r="Q11" s="24">
        <v>22.110600000000002</v>
      </c>
      <c r="R11" s="24">
        <v>28.046900000000001</v>
      </c>
      <c r="S11" s="24">
        <v>24.454799999999999</v>
      </c>
    </row>
    <row r="12" spans="2:19" x14ac:dyDescent="0.2">
      <c r="B12" s="24" t="s">
        <v>83</v>
      </c>
      <c r="C12" s="24" t="s">
        <v>27</v>
      </c>
      <c r="D12" s="24">
        <v>22.4831</v>
      </c>
      <c r="E12" s="24"/>
      <c r="F12" s="24" t="s">
        <v>73</v>
      </c>
      <c r="G12" s="24" t="s">
        <v>27</v>
      </c>
      <c r="H12" s="24">
        <v>21.9803</v>
      </c>
      <c r="I12" s="24"/>
      <c r="J12" s="24" t="s">
        <v>83</v>
      </c>
      <c r="K12" s="24" t="s">
        <v>27</v>
      </c>
      <c r="L12" s="24">
        <v>22.4831</v>
      </c>
      <c r="O12" s="26" t="s">
        <v>49</v>
      </c>
      <c r="P12" s="24">
        <v>22.4831</v>
      </c>
      <c r="Q12" s="24">
        <v>22.071999999999999</v>
      </c>
      <c r="R12" s="24">
        <v>28.0185</v>
      </c>
      <c r="S12" s="24">
        <v>24.546500000000002</v>
      </c>
    </row>
    <row r="13" spans="2:19" x14ac:dyDescent="0.2">
      <c r="B13" s="24" t="s">
        <v>76</v>
      </c>
      <c r="C13" s="24" t="s">
        <v>27</v>
      </c>
      <c r="D13" s="24">
        <v>22.3125</v>
      </c>
      <c r="E13" s="24"/>
      <c r="F13" s="24" t="s">
        <v>76</v>
      </c>
      <c r="G13" s="24" t="s">
        <v>27</v>
      </c>
      <c r="H13" s="24">
        <v>22.3125</v>
      </c>
      <c r="I13" s="24"/>
      <c r="J13" s="24" t="s">
        <v>76</v>
      </c>
      <c r="K13" s="24" t="s">
        <v>27</v>
      </c>
      <c r="L13" s="24">
        <v>22.3125</v>
      </c>
      <c r="O13" s="9" t="s">
        <v>50</v>
      </c>
      <c r="P13" s="24">
        <v>22.3125</v>
      </c>
      <c r="Q13" s="24">
        <v>23.314399999999999</v>
      </c>
      <c r="R13" s="24">
        <v>28.156400000000001</v>
      </c>
      <c r="S13" s="24">
        <v>23.908300000000001</v>
      </c>
    </row>
    <row r="14" spans="2:19" x14ac:dyDescent="0.2">
      <c r="B14" s="24" t="s">
        <v>76</v>
      </c>
      <c r="C14" s="24" t="s">
        <v>27</v>
      </c>
      <c r="D14" s="24">
        <v>22.296600000000002</v>
      </c>
      <c r="E14" s="28"/>
      <c r="F14" s="24" t="s">
        <v>76</v>
      </c>
      <c r="G14" s="24" t="s">
        <v>27</v>
      </c>
      <c r="H14" s="24">
        <v>22.296600000000002</v>
      </c>
      <c r="I14" s="28"/>
      <c r="J14" s="24" t="s">
        <v>76</v>
      </c>
      <c r="K14" s="24" t="s">
        <v>27</v>
      </c>
      <c r="L14" s="24">
        <v>22.296600000000002</v>
      </c>
      <c r="O14" s="9" t="s">
        <v>50</v>
      </c>
      <c r="P14" s="24">
        <v>22.296600000000002</v>
      </c>
      <c r="Q14" s="24">
        <v>23.008500000000002</v>
      </c>
      <c r="R14" s="24">
        <v>27.775200000000002</v>
      </c>
      <c r="S14" s="24">
        <v>23.9068</v>
      </c>
    </row>
    <row r="15" spans="2:19" x14ac:dyDescent="0.2">
      <c r="B15" s="28"/>
      <c r="C15" s="28"/>
      <c r="D15" s="28"/>
      <c r="E15" s="28"/>
      <c r="H15" s="28"/>
      <c r="I15" s="28"/>
      <c r="O15" s="25" t="s">
        <v>51</v>
      </c>
      <c r="P15" s="24">
        <v>26.912099999999999</v>
      </c>
      <c r="Q15" s="24">
        <v>26.0288</v>
      </c>
      <c r="R15" s="24">
        <v>31.814</v>
      </c>
      <c r="S15" s="24">
        <v>29.136600000000001</v>
      </c>
    </row>
    <row r="16" spans="2:19" x14ac:dyDescent="0.2">
      <c r="B16" s="24" t="s">
        <v>38</v>
      </c>
      <c r="C16" s="24" t="s">
        <v>28</v>
      </c>
      <c r="D16" s="24">
        <v>22.218800000000002</v>
      </c>
      <c r="E16" s="24"/>
      <c r="F16" s="24" t="s">
        <v>75</v>
      </c>
      <c r="G16" s="24" t="s">
        <v>28</v>
      </c>
      <c r="H16" s="24">
        <v>23.352599999999999</v>
      </c>
      <c r="I16" s="24"/>
      <c r="J16" s="24" t="s">
        <v>75</v>
      </c>
      <c r="K16" s="24" t="s">
        <v>28</v>
      </c>
      <c r="L16" s="24">
        <v>23.352599999999999</v>
      </c>
      <c r="O16" s="25" t="s">
        <v>51</v>
      </c>
      <c r="P16" s="24">
        <v>26.309100000000001</v>
      </c>
      <c r="Q16" s="24">
        <v>25.200299999999999</v>
      </c>
      <c r="R16" s="24">
        <v>34.559699999999999</v>
      </c>
      <c r="S16" s="24">
        <v>29.174299999999999</v>
      </c>
    </row>
    <row r="17" spans="2:19" x14ac:dyDescent="0.2">
      <c r="B17" s="24" t="s">
        <v>38</v>
      </c>
      <c r="C17" s="24" t="s">
        <v>28</v>
      </c>
      <c r="D17" s="24">
        <v>22.3688</v>
      </c>
      <c r="E17" s="24"/>
      <c r="F17" s="24" t="s">
        <v>75</v>
      </c>
      <c r="G17" s="24" t="s">
        <v>28</v>
      </c>
      <c r="H17" s="24">
        <v>23.4573</v>
      </c>
      <c r="I17" s="24"/>
      <c r="J17" s="24" t="s">
        <v>75</v>
      </c>
      <c r="K17" s="24" t="s">
        <v>28</v>
      </c>
      <c r="L17" s="24">
        <v>23.4573</v>
      </c>
      <c r="O17" t="s">
        <v>52</v>
      </c>
      <c r="P17" s="24">
        <v>23.609100000000002</v>
      </c>
      <c r="Q17" s="24">
        <v>23.4146</v>
      </c>
      <c r="R17" s="24">
        <v>28.642199999999999</v>
      </c>
      <c r="S17" s="24">
        <v>24.657599999999999</v>
      </c>
    </row>
    <row r="18" spans="2:19" x14ac:dyDescent="0.2">
      <c r="B18" s="24"/>
      <c r="C18" s="24"/>
      <c r="D18" s="24"/>
      <c r="E18" s="24"/>
      <c r="H18" s="24"/>
      <c r="I18" s="24"/>
      <c r="J18" s="24" t="s">
        <v>78</v>
      </c>
      <c r="K18" s="24" t="s">
        <v>28</v>
      </c>
      <c r="L18" s="24">
        <v>26.640999999999998</v>
      </c>
      <c r="O18" t="s">
        <v>52</v>
      </c>
      <c r="P18" s="24">
        <v>23.798200000000001</v>
      </c>
      <c r="Q18" s="24">
        <v>23.387599999999999</v>
      </c>
      <c r="R18" s="24">
        <v>28.245899999999999</v>
      </c>
      <c r="S18" s="24">
        <v>25.0839</v>
      </c>
    </row>
    <row r="19" spans="2:19" x14ac:dyDescent="0.2">
      <c r="B19" s="28"/>
      <c r="C19" s="28"/>
      <c r="D19" s="28"/>
      <c r="E19" s="24"/>
      <c r="H19" s="24"/>
      <c r="I19" s="24"/>
      <c r="J19" s="24" t="s">
        <v>78</v>
      </c>
      <c r="K19" s="24" t="s">
        <v>28</v>
      </c>
      <c r="L19" s="24">
        <v>26.476600000000001</v>
      </c>
      <c r="O19" t="s">
        <v>53</v>
      </c>
      <c r="P19" s="24">
        <v>25.747299999999999</v>
      </c>
      <c r="Q19" s="24">
        <v>25.037700000000001</v>
      </c>
      <c r="R19" s="24">
        <v>31.0001</v>
      </c>
      <c r="S19" s="24">
        <v>27.841899999999999</v>
      </c>
    </row>
    <row r="20" spans="2:19" x14ac:dyDescent="0.2">
      <c r="B20" s="24" t="s">
        <v>42</v>
      </c>
      <c r="C20" s="24" t="s">
        <v>28</v>
      </c>
      <c r="D20" s="24">
        <v>22.218800000000002</v>
      </c>
      <c r="E20" s="24"/>
      <c r="F20" s="24" t="s">
        <v>72</v>
      </c>
      <c r="G20" s="24" t="s">
        <v>28</v>
      </c>
      <c r="H20" s="24">
        <v>21.356200000000001</v>
      </c>
      <c r="I20" s="24"/>
      <c r="J20" s="24" t="s">
        <v>81</v>
      </c>
      <c r="K20" s="24" t="s">
        <v>28</v>
      </c>
      <c r="L20" s="24">
        <v>23.8657</v>
      </c>
      <c r="O20" t="s">
        <v>53</v>
      </c>
      <c r="P20" s="24">
        <v>26.055900000000001</v>
      </c>
      <c r="Q20" s="24">
        <v>25.2666</v>
      </c>
      <c r="R20" s="24">
        <v>30.966999999999999</v>
      </c>
      <c r="S20" s="24">
        <v>28.026900000000001</v>
      </c>
    </row>
    <row r="21" spans="2:19" x14ac:dyDescent="0.2">
      <c r="B21" s="24" t="s">
        <v>42</v>
      </c>
      <c r="C21" s="24" t="s">
        <v>28</v>
      </c>
      <c r="D21" s="24">
        <v>22.3688</v>
      </c>
      <c r="E21" s="24"/>
      <c r="F21" s="24" t="s">
        <v>72</v>
      </c>
      <c r="G21" s="24" t="s">
        <v>28</v>
      </c>
      <c r="H21" s="24">
        <v>21.433800000000002</v>
      </c>
      <c r="I21" s="24"/>
      <c r="J21" s="24" t="s">
        <v>81</v>
      </c>
      <c r="K21" s="24" t="s">
        <v>28</v>
      </c>
      <c r="L21" s="24">
        <v>23.603200000000001</v>
      </c>
      <c r="O21" s="26" t="s">
        <v>54</v>
      </c>
      <c r="P21" s="24">
        <v>28.051200000000001</v>
      </c>
      <c r="Q21" s="24">
        <v>24.227699999999999</v>
      </c>
      <c r="R21" s="24">
        <v>31.133800000000001</v>
      </c>
      <c r="S21" s="24">
        <v>30.311</v>
      </c>
    </row>
    <row r="22" spans="2:19" x14ac:dyDescent="0.2">
      <c r="B22" s="24" t="s">
        <v>83</v>
      </c>
      <c r="C22" s="24" t="s">
        <v>28</v>
      </c>
      <c r="D22" s="24">
        <v>22.110600000000002</v>
      </c>
      <c r="E22" s="24"/>
      <c r="F22" s="24" t="s">
        <v>73</v>
      </c>
      <c r="G22" s="24" t="s">
        <v>28</v>
      </c>
      <c r="H22" s="24">
        <v>22.433800000000002</v>
      </c>
      <c r="I22" s="24"/>
      <c r="J22" s="24" t="s">
        <v>83</v>
      </c>
      <c r="K22" s="24" t="s">
        <v>28</v>
      </c>
      <c r="L22" s="24">
        <v>22.110600000000002</v>
      </c>
      <c r="O22" s="26" t="s">
        <v>54</v>
      </c>
      <c r="P22" s="24">
        <v>27.646899999999999</v>
      </c>
      <c r="Q22" s="24">
        <v>24.196200000000001</v>
      </c>
      <c r="R22" s="24">
        <v>32.207099999999997</v>
      </c>
      <c r="S22" s="24">
        <v>29.6326</v>
      </c>
    </row>
    <row r="23" spans="2:19" x14ac:dyDescent="0.2">
      <c r="B23" s="24" t="s">
        <v>83</v>
      </c>
      <c r="C23" s="24" t="s">
        <v>28</v>
      </c>
      <c r="D23" s="24">
        <v>22.071999999999999</v>
      </c>
      <c r="E23" s="24"/>
      <c r="F23" s="24" t="s">
        <v>73</v>
      </c>
      <c r="G23" s="24" t="s">
        <v>28</v>
      </c>
      <c r="H23" s="24">
        <v>22.4619</v>
      </c>
      <c r="I23" s="24"/>
      <c r="J23" s="24" t="s">
        <v>83</v>
      </c>
      <c r="K23" s="24" t="s">
        <v>28</v>
      </c>
      <c r="L23" s="24">
        <v>22.071999999999999</v>
      </c>
      <c r="O23" s="9" t="s">
        <v>55</v>
      </c>
      <c r="P23" s="24">
        <v>30.966799999999999</v>
      </c>
      <c r="Q23" s="24">
        <v>26.168600000000001</v>
      </c>
      <c r="R23" s="24"/>
      <c r="S23" s="24"/>
    </row>
    <row r="24" spans="2:19" x14ac:dyDescent="0.2">
      <c r="B24" s="24" t="s">
        <v>76</v>
      </c>
      <c r="C24" s="24" t="s">
        <v>28</v>
      </c>
      <c r="D24" s="24">
        <v>23.314399999999999</v>
      </c>
      <c r="E24" s="24"/>
      <c r="F24" s="24" t="s">
        <v>76</v>
      </c>
      <c r="G24" s="24" t="s">
        <v>28</v>
      </c>
      <c r="H24" s="24">
        <v>23.314399999999999</v>
      </c>
      <c r="I24" s="24"/>
      <c r="J24" s="24" t="s">
        <v>76</v>
      </c>
      <c r="K24" s="24" t="s">
        <v>28</v>
      </c>
      <c r="L24" s="24">
        <v>23.314399999999999</v>
      </c>
      <c r="O24" s="9" t="s">
        <v>55</v>
      </c>
      <c r="P24" s="24">
        <v>30.617100000000001</v>
      </c>
      <c r="Q24" s="24">
        <v>25.176400000000001</v>
      </c>
      <c r="R24" s="24"/>
      <c r="S24" s="24"/>
    </row>
    <row r="25" spans="2:19" x14ac:dyDescent="0.2">
      <c r="B25" s="24" t="s">
        <v>76</v>
      </c>
      <c r="C25" s="24" t="s">
        <v>28</v>
      </c>
      <c r="D25" s="24">
        <v>23.008500000000002</v>
      </c>
      <c r="E25" s="24"/>
      <c r="F25" s="24" t="s">
        <v>76</v>
      </c>
      <c r="G25" s="24" t="s">
        <v>28</v>
      </c>
      <c r="H25" s="24">
        <v>23.008500000000002</v>
      </c>
      <c r="I25" s="24"/>
      <c r="J25" s="24" t="s">
        <v>76</v>
      </c>
      <c r="K25" s="24" t="s">
        <v>28</v>
      </c>
      <c r="L25" s="24">
        <v>23.008500000000002</v>
      </c>
      <c r="O25" s="27"/>
      <c r="P25" s="27" t="s">
        <v>33</v>
      </c>
      <c r="Q25" s="27" t="s">
        <v>31</v>
      </c>
      <c r="R25" s="27" t="s">
        <v>32</v>
      </c>
      <c r="S25" s="27" t="s">
        <v>30</v>
      </c>
    </row>
    <row r="26" spans="2:19" x14ac:dyDescent="0.2">
      <c r="E26" s="28"/>
      <c r="H26" s="28"/>
      <c r="I26" s="28"/>
      <c r="O26" s="25" t="s">
        <v>56</v>
      </c>
      <c r="P26" s="24">
        <v>22.3429</v>
      </c>
      <c r="Q26" s="24">
        <v>23.352599999999999</v>
      </c>
      <c r="R26" s="24">
        <v>29.113399999999999</v>
      </c>
      <c r="S26" s="24">
        <v>24.680900000000001</v>
      </c>
    </row>
    <row r="27" spans="2:19" x14ac:dyDescent="0.2">
      <c r="B27" s="24" t="s">
        <v>38</v>
      </c>
      <c r="C27" s="24" t="s">
        <v>29</v>
      </c>
      <c r="D27" s="24">
        <v>27.974799999999998</v>
      </c>
      <c r="E27" s="28"/>
      <c r="F27" s="24" t="s">
        <v>75</v>
      </c>
      <c r="G27" s="24" t="s">
        <v>29</v>
      </c>
      <c r="H27" s="24">
        <v>29.113399999999999</v>
      </c>
      <c r="I27" s="28"/>
      <c r="J27" s="24" t="s">
        <v>75</v>
      </c>
      <c r="K27" s="24" t="s">
        <v>29</v>
      </c>
      <c r="L27" s="24">
        <v>29.113399999999999</v>
      </c>
      <c r="O27" s="25" t="s">
        <v>56</v>
      </c>
      <c r="P27" s="24">
        <v>22.295100000000001</v>
      </c>
      <c r="Q27" s="24">
        <v>23.4573</v>
      </c>
      <c r="R27" s="24">
        <v>29.1083</v>
      </c>
      <c r="S27" s="24">
        <v>24.7818</v>
      </c>
    </row>
    <row r="28" spans="2:19" x14ac:dyDescent="0.2">
      <c r="B28" s="24" t="s">
        <v>38</v>
      </c>
      <c r="C28" s="24" t="s">
        <v>29</v>
      </c>
      <c r="D28" s="24">
        <v>27.516100000000002</v>
      </c>
      <c r="E28" s="24"/>
      <c r="F28" s="24" t="s">
        <v>75</v>
      </c>
      <c r="G28" s="24" t="s">
        <v>29</v>
      </c>
      <c r="H28" s="24">
        <v>29.1083</v>
      </c>
      <c r="I28" s="24"/>
      <c r="J28" s="24" t="s">
        <v>75</v>
      </c>
      <c r="K28" s="24" t="s">
        <v>29</v>
      </c>
      <c r="L28" s="24">
        <v>29.1083</v>
      </c>
      <c r="O28" t="s">
        <v>57</v>
      </c>
      <c r="P28" s="24">
        <v>22.8309</v>
      </c>
      <c r="Q28" s="24"/>
      <c r="R28" s="24">
        <v>29.590499999999999</v>
      </c>
      <c r="S28" s="24">
        <v>25.726900000000001</v>
      </c>
    </row>
    <row r="29" spans="2:19" x14ac:dyDescent="0.2">
      <c r="B29" s="24" t="s">
        <v>78</v>
      </c>
      <c r="C29" s="24" t="s">
        <v>29</v>
      </c>
      <c r="D29" s="24">
        <v>29.590499999999999</v>
      </c>
      <c r="E29" s="24"/>
      <c r="F29" s="24" t="s">
        <v>78</v>
      </c>
      <c r="G29" s="24" t="s">
        <v>29</v>
      </c>
      <c r="H29" s="24">
        <v>29.590499999999999</v>
      </c>
      <c r="I29" s="24"/>
      <c r="J29" s="24" t="s">
        <v>78</v>
      </c>
      <c r="K29" s="24" t="s">
        <v>29</v>
      </c>
      <c r="L29" s="24">
        <v>29.590499999999999</v>
      </c>
      <c r="O29" t="s">
        <v>57</v>
      </c>
      <c r="P29" s="24">
        <v>22.8688</v>
      </c>
      <c r="Q29" s="24"/>
      <c r="R29" s="24">
        <v>29.4391</v>
      </c>
      <c r="S29" s="24">
        <v>25.766400000000001</v>
      </c>
    </row>
    <row r="30" spans="2:19" x14ac:dyDescent="0.2">
      <c r="B30" s="24" t="s">
        <v>78</v>
      </c>
      <c r="C30" s="24" t="s">
        <v>29</v>
      </c>
      <c r="D30" s="24">
        <v>29.4391</v>
      </c>
      <c r="E30" s="24"/>
      <c r="F30" s="24" t="s">
        <v>78</v>
      </c>
      <c r="G30" s="24" t="s">
        <v>29</v>
      </c>
      <c r="H30" s="24">
        <v>29.4391</v>
      </c>
      <c r="I30" s="24"/>
      <c r="J30" s="24" t="s">
        <v>78</v>
      </c>
      <c r="K30" s="24" t="s">
        <v>29</v>
      </c>
      <c r="L30" s="24">
        <v>29.4391</v>
      </c>
      <c r="O30" t="s">
        <v>58</v>
      </c>
      <c r="P30" s="24">
        <v>20.402100000000001</v>
      </c>
      <c r="Q30" s="24">
        <v>21.356200000000001</v>
      </c>
      <c r="R30" s="24">
        <v>26.3066</v>
      </c>
      <c r="S30" s="24">
        <v>22.881</v>
      </c>
    </row>
    <row r="31" spans="2:19" x14ac:dyDescent="0.2">
      <c r="B31" s="24" t="s">
        <v>42</v>
      </c>
      <c r="C31" s="24" t="s">
        <v>29</v>
      </c>
      <c r="D31" s="24">
        <v>27.974799999999998</v>
      </c>
      <c r="E31" s="24"/>
      <c r="F31" s="24" t="s">
        <v>72</v>
      </c>
      <c r="G31" s="24" t="s">
        <v>29</v>
      </c>
      <c r="H31" s="24">
        <v>26.3066</v>
      </c>
      <c r="I31" s="24"/>
      <c r="J31" s="24" t="s">
        <v>81</v>
      </c>
      <c r="K31" s="24" t="s">
        <v>29</v>
      </c>
      <c r="L31" s="24">
        <v>27.006699999999999</v>
      </c>
      <c r="O31" t="s">
        <v>47</v>
      </c>
      <c r="P31" s="24">
        <v>20.402100000000001</v>
      </c>
      <c r="Q31" s="24">
        <v>21.433800000000002</v>
      </c>
      <c r="R31" s="24">
        <v>26.308599999999998</v>
      </c>
      <c r="S31" s="24">
        <v>23.0398</v>
      </c>
    </row>
    <row r="32" spans="2:19" x14ac:dyDescent="0.2">
      <c r="B32" s="24" t="s">
        <v>42</v>
      </c>
      <c r="C32" s="24" t="s">
        <v>29</v>
      </c>
      <c r="D32" s="24">
        <v>27.516100000000002</v>
      </c>
      <c r="E32" s="24"/>
      <c r="F32" s="24" t="s">
        <v>72</v>
      </c>
      <c r="G32" s="24" t="s">
        <v>29</v>
      </c>
      <c r="H32" s="24">
        <v>26.308599999999998</v>
      </c>
      <c r="I32" s="24"/>
      <c r="J32" s="24" t="s">
        <v>81</v>
      </c>
      <c r="K32" s="24" t="s">
        <v>29</v>
      </c>
      <c r="L32" s="24">
        <v>26.706199999999999</v>
      </c>
      <c r="O32" s="26" t="s">
        <v>59</v>
      </c>
      <c r="P32" s="24">
        <v>21.838000000000001</v>
      </c>
      <c r="Q32" s="24">
        <v>22.433800000000002</v>
      </c>
      <c r="R32" s="24">
        <v>26.753399999999999</v>
      </c>
      <c r="S32" s="24">
        <v>22.8278</v>
      </c>
    </row>
    <row r="33" spans="2:19" x14ac:dyDescent="0.2">
      <c r="B33" s="24" t="s">
        <v>83</v>
      </c>
      <c r="C33" s="24" t="s">
        <v>29</v>
      </c>
      <c r="D33" s="24">
        <v>28.046900000000001</v>
      </c>
      <c r="E33" s="24"/>
      <c r="F33" s="24" t="s">
        <v>73</v>
      </c>
      <c r="G33" s="24" t="s">
        <v>29</v>
      </c>
      <c r="H33" s="24">
        <v>26.753399999999999</v>
      </c>
      <c r="I33" s="24"/>
      <c r="J33" s="24" t="s">
        <v>83</v>
      </c>
      <c r="K33" s="24" t="s">
        <v>29</v>
      </c>
      <c r="L33" s="24">
        <v>28.046900000000001</v>
      </c>
      <c r="O33" s="26" t="s">
        <v>60</v>
      </c>
      <c r="P33" s="24">
        <v>21.9803</v>
      </c>
      <c r="Q33" s="24">
        <v>22.4619</v>
      </c>
      <c r="R33" s="24">
        <v>27.802199999999999</v>
      </c>
      <c r="S33" s="24">
        <v>23.064299999999999</v>
      </c>
    </row>
    <row r="34" spans="2:19" x14ac:dyDescent="0.2">
      <c r="B34" s="24" t="s">
        <v>83</v>
      </c>
      <c r="C34" s="24" t="s">
        <v>29</v>
      </c>
      <c r="D34" s="24">
        <v>28.0185</v>
      </c>
      <c r="E34" s="24"/>
      <c r="F34" s="24" t="s">
        <v>73</v>
      </c>
      <c r="G34" s="24" t="s">
        <v>29</v>
      </c>
      <c r="H34" s="24">
        <v>27.802199999999999</v>
      </c>
      <c r="I34" s="24"/>
      <c r="J34" s="24" t="s">
        <v>83</v>
      </c>
      <c r="K34" s="24" t="s">
        <v>29</v>
      </c>
      <c r="L34" s="24">
        <v>28.0185</v>
      </c>
      <c r="O34" s="9" t="s">
        <v>61</v>
      </c>
      <c r="P34" s="24">
        <v>22.3125</v>
      </c>
      <c r="Q34" s="24">
        <v>23.314399999999999</v>
      </c>
      <c r="R34" s="24">
        <v>28.156400000000001</v>
      </c>
      <c r="S34" s="24">
        <v>23.908300000000001</v>
      </c>
    </row>
    <row r="35" spans="2:19" x14ac:dyDescent="0.2">
      <c r="B35" s="24" t="s">
        <v>76</v>
      </c>
      <c r="C35" s="24" t="s">
        <v>29</v>
      </c>
      <c r="D35" s="24">
        <v>28.156400000000001</v>
      </c>
      <c r="E35" s="24"/>
      <c r="F35" s="24" t="s">
        <v>76</v>
      </c>
      <c r="G35" s="24" t="s">
        <v>29</v>
      </c>
      <c r="H35" s="24">
        <v>28.156400000000001</v>
      </c>
      <c r="I35" s="24"/>
      <c r="J35" s="24" t="s">
        <v>76</v>
      </c>
      <c r="K35" s="24" t="s">
        <v>29</v>
      </c>
      <c r="L35" s="24">
        <v>28.156400000000001</v>
      </c>
      <c r="O35" s="9" t="s">
        <v>61</v>
      </c>
      <c r="P35" s="24">
        <v>22.296600000000002</v>
      </c>
      <c r="Q35" s="24">
        <v>23.008500000000002</v>
      </c>
      <c r="R35" s="24">
        <v>27.775200000000002</v>
      </c>
      <c r="S35" s="24">
        <v>23.9068</v>
      </c>
    </row>
    <row r="36" spans="2:19" x14ac:dyDescent="0.2">
      <c r="B36" s="24" t="s">
        <v>76</v>
      </c>
      <c r="C36" s="24" t="s">
        <v>29</v>
      </c>
      <c r="D36" s="24">
        <v>27.775200000000002</v>
      </c>
      <c r="E36" s="24"/>
      <c r="F36" s="24" t="s">
        <v>76</v>
      </c>
      <c r="G36" s="24" t="s">
        <v>29</v>
      </c>
      <c r="H36" s="24">
        <v>27.775200000000002</v>
      </c>
      <c r="I36" s="24"/>
      <c r="J36" s="24" t="s">
        <v>76</v>
      </c>
      <c r="K36" s="24" t="s">
        <v>29</v>
      </c>
      <c r="L36" s="24">
        <v>27.775200000000002</v>
      </c>
      <c r="O36" s="25" t="s">
        <v>51</v>
      </c>
      <c r="P36" s="24">
        <v>22.865100000000002</v>
      </c>
      <c r="Q36" s="24">
        <v>25.058499999999999</v>
      </c>
      <c r="R36" s="24">
        <v>29.698899999999998</v>
      </c>
      <c r="S36" s="24">
        <v>24.053000000000001</v>
      </c>
    </row>
    <row r="37" spans="2:19" x14ac:dyDescent="0.2">
      <c r="E37" s="24"/>
      <c r="H37" s="24"/>
      <c r="I37" s="24"/>
      <c r="O37" s="25" t="s">
        <v>51</v>
      </c>
      <c r="P37" s="24">
        <v>23.2881</v>
      </c>
      <c r="Q37" s="24">
        <v>24.471599999999999</v>
      </c>
      <c r="R37" s="24">
        <v>26.546399999999998</v>
      </c>
      <c r="S37" s="24">
        <v>23.2974</v>
      </c>
    </row>
    <row r="38" spans="2:19" x14ac:dyDescent="0.2">
      <c r="B38" s="24" t="s">
        <v>38</v>
      </c>
      <c r="C38" s="24" t="s">
        <v>30</v>
      </c>
      <c r="D38" s="24">
        <v>24.196100000000001</v>
      </c>
      <c r="E38" s="28"/>
      <c r="F38" s="24" t="s">
        <v>75</v>
      </c>
      <c r="G38" s="24" t="s">
        <v>30</v>
      </c>
      <c r="H38" s="24">
        <v>24.680900000000001</v>
      </c>
      <c r="I38" s="28"/>
      <c r="J38" s="24" t="s">
        <v>75</v>
      </c>
      <c r="K38" s="24" t="s">
        <v>30</v>
      </c>
      <c r="L38" s="24">
        <v>24.680900000000001</v>
      </c>
      <c r="O38" t="s">
        <v>52</v>
      </c>
      <c r="P38" s="24">
        <v>24.619900000000001</v>
      </c>
      <c r="Q38" s="24">
        <v>23.820900000000002</v>
      </c>
      <c r="R38" s="24">
        <v>30.4983</v>
      </c>
      <c r="S38" s="24">
        <v>27.006499999999999</v>
      </c>
    </row>
    <row r="39" spans="2:19" x14ac:dyDescent="0.2">
      <c r="B39" s="24" t="s">
        <v>38</v>
      </c>
      <c r="C39" s="24" t="s">
        <v>30</v>
      </c>
      <c r="D39" s="24">
        <v>24.26</v>
      </c>
      <c r="E39" s="28"/>
      <c r="F39" s="24" t="s">
        <v>75</v>
      </c>
      <c r="G39" s="24" t="s">
        <v>30</v>
      </c>
      <c r="H39" s="24">
        <v>24.7818</v>
      </c>
      <c r="I39" s="28"/>
      <c r="J39" s="24" t="s">
        <v>75</v>
      </c>
      <c r="K39" s="24" t="s">
        <v>30</v>
      </c>
      <c r="L39" s="24">
        <v>24.7818</v>
      </c>
      <c r="O39" t="s">
        <v>52</v>
      </c>
      <c r="P39" s="24">
        <v>24.6572</v>
      </c>
      <c r="Q39" s="24">
        <v>23.993300000000001</v>
      </c>
      <c r="R39" s="24">
        <v>30.900400000000001</v>
      </c>
      <c r="S39" s="24">
        <v>27.358599999999999</v>
      </c>
    </row>
    <row r="40" spans="2:19" x14ac:dyDescent="0.2">
      <c r="B40" s="24" t="s">
        <v>78</v>
      </c>
      <c r="C40" s="24" t="s">
        <v>30</v>
      </c>
      <c r="D40" s="24">
        <v>25.726900000000001</v>
      </c>
      <c r="E40" s="24"/>
      <c r="F40" s="24" t="s">
        <v>78</v>
      </c>
      <c r="G40" s="24" t="s">
        <v>30</v>
      </c>
      <c r="H40" s="24">
        <v>25.726900000000001</v>
      </c>
      <c r="I40" s="24"/>
      <c r="J40" s="24" t="s">
        <v>78</v>
      </c>
      <c r="K40" s="24" t="s">
        <v>30</v>
      </c>
      <c r="L40" s="24">
        <v>25.726900000000001</v>
      </c>
      <c r="O40" t="s">
        <v>53</v>
      </c>
      <c r="P40" s="24">
        <v>24.620899999999999</v>
      </c>
      <c r="Q40" s="24">
        <v>23.766100000000002</v>
      </c>
      <c r="R40" s="24">
        <v>30.8247</v>
      </c>
      <c r="S40" s="24">
        <v>27.470099999999999</v>
      </c>
    </row>
    <row r="41" spans="2:19" x14ac:dyDescent="0.2">
      <c r="B41" s="24" t="s">
        <v>78</v>
      </c>
      <c r="C41" s="24" t="s">
        <v>30</v>
      </c>
      <c r="D41" s="24">
        <v>25.766400000000001</v>
      </c>
      <c r="E41" s="24"/>
      <c r="F41" s="24" t="s">
        <v>78</v>
      </c>
      <c r="G41" s="24" t="s">
        <v>30</v>
      </c>
      <c r="H41" s="24">
        <v>25.766400000000001</v>
      </c>
      <c r="I41" s="24"/>
      <c r="J41" s="24" t="s">
        <v>78</v>
      </c>
      <c r="K41" s="24" t="s">
        <v>30</v>
      </c>
      <c r="L41" s="24">
        <v>25.766400000000001</v>
      </c>
      <c r="O41" t="s">
        <v>53</v>
      </c>
      <c r="P41" s="24">
        <v>24.834199999999999</v>
      </c>
      <c r="Q41" s="24">
        <v>23.932600000000001</v>
      </c>
      <c r="R41" s="24">
        <v>31.069600000000001</v>
      </c>
      <c r="S41" s="24">
        <v>27.341000000000001</v>
      </c>
    </row>
    <row r="42" spans="2:19" x14ac:dyDescent="0.2">
      <c r="B42" s="24" t="s">
        <v>42</v>
      </c>
      <c r="C42" s="24" t="s">
        <v>30</v>
      </c>
      <c r="D42" s="24">
        <v>24.196100000000001</v>
      </c>
      <c r="E42" s="24"/>
      <c r="F42" s="24" t="s">
        <v>72</v>
      </c>
      <c r="G42" s="24" t="s">
        <v>30</v>
      </c>
      <c r="H42" s="24">
        <v>22.881</v>
      </c>
      <c r="I42" s="24"/>
      <c r="J42" s="24" t="s">
        <v>81</v>
      </c>
      <c r="K42" s="24" t="s">
        <v>30</v>
      </c>
      <c r="L42" s="24">
        <v>23.068000000000001</v>
      </c>
      <c r="O42" s="26" t="s">
        <v>54</v>
      </c>
      <c r="P42" s="24">
        <v>22.1418</v>
      </c>
      <c r="Q42" s="24">
        <v>22.526299999999999</v>
      </c>
      <c r="R42" s="24">
        <v>28.015000000000001</v>
      </c>
      <c r="S42" s="24">
        <v>26.168099999999999</v>
      </c>
    </row>
    <row r="43" spans="2:19" x14ac:dyDescent="0.2">
      <c r="B43" s="24" t="s">
        <v>42</v>
      </c>
      <c r="C43" s="24" t="s">
        <v>30</v>
      </c>
      <c r="D43" s="24">
        <v>24.26</v>
      </c>
      <c r="E43" s="24"/>
      <c r="F43" s="24" t="s">
        <v>72</v>
      </c>
      <c r="G43" s="24" t="s">
        <v>30</v>
      </c>
      <c r="H43" s="24">
        <v>23.0398</v>
      </c>
      <c r="I43" s="24"/>
      <c r="J43" s="24" t="s">
        <v>81</v>
      </c>
      <c r="K43" s="24" t="s">
        <v>30</v>
      </c>
      <c r="L43" s="24">
        <v>22.832599999999999</v>
      </c>
      <c r="O43" s="26" t="s">
        <v>54</v>
      </c>
      <c r="P43" s="24">
        <v>22.257100000000001</v>
      </c>
      <c r="Q43" s="24">
        <v>22.601299999999998</v>
      </c>
      <c r="R43" s="24">
        <v>26.324200000000001</v>
      </c>
      <c r="S43" s="24">
        <v>25.6937</v>
      </c>
    </row>
    <row r="44" spans="2:19" x14ac:dyDescent="0.2">
      <c r="B44" s="24" t="s">
        <v>83</v>
      </c>
      <c r="C44" s="24" t="s">
        <v>30</v>
      </c>
      <c r="D44" s="24">
        <v>24.454799999999999</v>
      </c>
      <c r="E44" s="24"/>
      <c r="F44" s="24" t="s">
        <v>73</v>
      </c>
      <c r="G44" s="24" t="s">
        <v>30</v>
      </c>
      <c r="H44" s="24">
        <v>22.8278</v>
      </c>
      <c r="I44" s="24"/>
      <c r="J44" s="24" t="s">
        <v>83</v>
      </c>
      <c r="K44" s="24" t="s">
        <v>30</v>
      </c>
      <c r="L44" s="24">
        <v>24.454799999999999</v>
      </c>
      <c r="O44" s="9" t="s">
        <v>55</v>
      </c>
      <c r="P44" s="24">
        <v>22.701599999999999</v>
      </c>
      <c r="Q44" s="24">
        <v>23.1584</v>
      </c>
      <c r="R44" s="24">
        <v>28.942399999999999</v>
      </c>
      <c r="S44" s="24">
        <v>26.003399999999999</v>
      </c>
    </row>
    <row r="45" spans="2:19" x14ac:dyDescent="0.2">
      <c r="B45" s="24" t="s">
        <v>83</v>
      </c>
      <c r="C45" s="24" t="s">
        <v>30</v>
      </c>
      <c r="D45" s="24">
        <v>24.546500000000002</v>
      </c>
      <c r="E45" s="24"/>
      <c r="F45" s="24" t="s">
        <v>73</v>
      </c>
      <c r="G45" s="24" t="s">
        <v>30</v>
      </c>
      <c r="H45" s="24">
        <v>23.064299999999999</v>
      </c>
      <c r="I45" s="24"/>
      <c r="J45" s="24" t="s">
        <v>83</v>
      </c>
      <c r="K45" s="24" t="s">
        <v>30</v>
      </c>
      <c r="L45" s="24">
        <v>24.546500000000002</v>
      </c>
      <c r="O45" s="9" t="s">
        <v>55</v>
      </c>
      <c r="P45" s="24">
        <v>22.711300000000001</v>
      </c>
      <c r="Q45" s="24">
        <v>23.038499999999999</v>
      </c>
      <c r="R45" s="24">
        <v>28.456600000000002</v>
      </c>
      <c r="S45" s="24">
        <v>26.2148</v>
      </c>
    </row>
    <row r="46" spans="2:19" x14ac:dyDescent="0.2">
      <c r="B46" s="24" t="s">
        <v>76</v>
      </c>
      <c r="C46" s="24" t="s">
        <v>30</v>
      </c>
      <c r="D46" s="24">
        <v>23.908300000000001</v>
      </c>
      <c r="F46" s="24" t="s">
        <v>76</v>
      </c>
      <c r="G46" s="24" t="s">
        <v>30</v>
      </c>
      <c r="H46" s="24">
        <v>23.908300000000001</v>
      </c>
      <c r="I46" s="24"/>
      <c r="J46" s="24" t="s">
        <v>76</v>
      </c>
      <c r="K46" s="24" t="s">
        <v>30</v>
      </c>
      <c r="L46" s="24">
        <v>23.908300000000001</v>
      </c>
      <c r="P46" s="27" t="s">
        <v>33</v>
      </c>
      <c r="Q46" s="27" t="s">
        <v>31</v>
      </c>
      <c r="R46" s="27" t="s">
        <v>32</v>
      </c>
      <c r="S46" s="27" t="s">
        <v>30</v>
      </c>
    </row>
    <row r="47" spans="2:19" x14ac:dyDescent="0.2">
      <c r="B47" s="24" t="s">
        <v>76</v>
      </c>
      <c r="C47" s="24" t="s">
        <v>30</v>
      </c>
      <c r="D47" s="24">
        <v>23.9068</v>
      </c>
      <c r="E47" s="24"/>
      <c r="F47" s="24" t="s">
        <v>76</v>
      </c>
      <c r="G47" s="24" t="s">
        <v>30</v>
      </c>
      <c r="H47" s="24">
        <v>23.9068</v>
      </c>
      <c r="I47" s="24"/>
      <c r="J47" s="24" t="s">
        <v>76</v>
      </c>
      <c r="K47" s="24" t="s">
        <v>30</v>
      </c>
      <c r="L47" s="24">
        <v>23.9068</v>
      </c>
      <c r="O47" s="25" t="s">
        <v>62</v>
      </c>
      <c r="P47" s="24">
        <v>22.3429</v>
      </c>
      <c r="Q47" s="24">
        <v>23.352599999999999</v>
      </c>
      <c r="R47" s="24">
        <v>29.113399999999999</v>
      </c>
      <c r="S47" s="24">
        <v>24.680900000000001</v>
      </c>
    </row>
    <row r="48" spans="2:19" x14ac:dyDescent="0.2">
      <c r="E48" s="24"/>
      <c r="H48" s="24"/>
      <c r="I48" s="24"/>
      <c r="O48" s="25" t="s">
        <v>62</v>
      </c>
      <c r="P48" s="24">
        <v>22.295100000000001</v>
      </c>
      <c r="Q48" s="24">
        <v>23.4573</v>
      </c>
      <c r="R48" s="24">
        <v>29.1083</v>
      </c>
      <c r="S48" s="24">
        <v>24.7818</v>
      </c>
    </row>
    <row r="49" spans="2:19" x14ac:dyDescent="0.2">
      <c r="B49" s="24" t="s">
        <v>40</v>
      </c>
      <c r="C49" s="24" t="s">
        <v>27</v>
      </c>
      <c r="D49" s="24">
        <v>26.912099999999999</v>
      </c>
      <c r="E49" s="24"/>
      <c r="F49" s="24" t="s">
        <v>69</v>
      </c>
      <c r="G49" s="24" t="s">
        <v>27</v>
      </c>
      <c r="H49" s="24">
        <v>22.865100000000002</v>
      </c>
      <c r="I49" s="24"/>
      <c r="J49" s="24" t="s">
        <v>79</v>
      </c>
      <c r="K49" s="24" t="s">
        <v>27</v>
      </c>
      <c r="L49" s="24">
        <v>20.658200000000001</v>
      </c>
      <c r="O49" t="s">
        <v>63</v>
      </c>
      <c r="P49" s="24">
        <v>22.8309</v>
      </c>
      <c r="Q49" s="24">
        <v>26.640999999999998</v>
      </c>
      <c r="R49" s="24">
        <v>29.590499999999999</v>
      </c>
      <c r="S49" s="24">
        <v>25.726900000000001</v>
      </c>
    </row>
    <row r="50" spans="2:19" x14ac:dyDescent="0.2">
      <c r="B50" s="24" t="s">
        <v>40</v>
      </c>
      <c r="C50" s="24" t="s">
        <v>27</v>
      </c>
      <c r="D50" s="24">
        <v>26.309100000000001</v>
      </c>
      <c r="E50" s="28"/>
      <c r="F50" s="24" t="s">
        <v>69</v>
      </c>
      <c r="G50" s="24" t="s">
        <v>27</v>
      </c>
      <c r="H50" s="24">
        <v>23.2881</v>
      </c>
      <c r="I50" s="28"/>
      <c r="J50" s="24" t="s">
        <v>79</v>
      </c>
      <c r="K50" s="24" t="s">
        <v>27</v>
      </c>
      <c r="L50" s="24">
        <v>20.736999999999998</v>
      </c>
      <c r="O50" t="s">
        <v>63</v>
      </c>
      <c r="P50" s="24">
        <v>22.8688</v>
      </c>
      <c r="Q50" s="24">
        <v>26.476600000000001</v>
      </c>
      <c r="R50" s="24">
        <v>29.4391</v>
      </c>
      <c r="S50" s="24">
        <v>25.766400000000001</v>
      </c>
    </row>
    <row r="51" spans="2:19" x14ac:dyDescent="0.2">
      <c r="B51" s="24" t="s">
        <v>43</v>
      </c>
      <c r="C51" s="24" t="s">
        <v>27</v>
      </c>
      <c r="D51" s="24">
        <v>23.609100000000002</v>
      </c>
      <c r="F51" s="24" t="s">
        <v>71</v>
      </c>
      <c r="G51" s="24" t="s">
        <v>27</v>
      </c>
      <c r="H51" s="24">
        <v>24.619900000000001</v>
      </c>
      <c r="I51" s="28"/>
      <c r="J51" s="24" t="s">
        <v>82</v>
      </c>
      <c r="K51" s="24" t="s">
        <v>27</v>
      </c>
      <c r="L51" s="24">
        <v>20.675699999999999</v>
      </c>
      <c r="O51" t="s">
        <v>64</v>
      </c>
      <c r="P51" s="24">
        <v>22.0001</v>
      </c>
      <c r="Q51" s="24">
        <v>23.8657</v>
      </c>
      <c r="R51" s="24">
        <v>27.006699999999999</v>
      </c>
      <c r="S51" s="24">
        <v>23.068000000000001</v>
      </c>
    </row>
    <row r="52" spans="2:19" x14ac:dyDescent="0.2">
      <c r="B52" s="24" t="s">
        <v>43</v>
      </c>
      <c r="C52" s="24" t="s">
        <v>27</v>
      </c>
      <c r="D52" s="24">
        <v>23.798200000000001</v>
      </c>
      <c r="E52" s="24"/>
      <c r="F52" s="24" t="s">
        <v>71</v>
      </c>
      <c r="G52" s="24" t="s">
        <v>27</v>
      </c>
      <c r="H52" s="24">
        <v>24.6572</v>
      </c>
      <c r="I52" s="24"/>
      <c r="J52" s="24" t="s">
        <v>82</v>
      </c>
      <c r="K52" s="24" t="s">
        <v>27</v>
      </c>
      <c r="L52" s="24">
        <v>20.704799999999999</v>
      </c>
      <c r="O52" t="s">
        <v>64</v>
      </c>
      <c r="P52" s="24">
        <v>22.138500000000001</v>
      </c>
      <c r="Q52" s="24">
        <v>23.603200000000001</v>
      </c>
      <c r="R52" s="24">
        <v>26.706199999999999</v>
      </c>
      <c r="S52" s="24">
        <v>22.832599999999999</v>
      </c>
    </row>
    <row r="53" spans="2:19" x14ac:dyDescent="0.2">
      <c r="B53" s="24" t="s">
        <v>44</v>
      </c>
      <c r="C53" s="24" t="s">
        <v>27</v>
      </c>
      <c r="D53" s="24">
        <v>25.747299999999999</v>
      </c>
      <c r="E53" s="24"/>
      <c r="F53" s="24" t="s">
        <v>74</v>
      </c>
      <c r="G53" s="24" t="s">
        <v>27</v>
      </c>
      <c r="H53" s="24">
        <v>24.620899999999999</v>
      </c>
      <c r="I53" s="24"/>
      <c r="J53" s="24" t="s">
        <v>84</v>
      </c>
      <c r="K53" s="24" t="s">
        <v>27</v>
      </c>
      <c r="L53" s="24">
        <v>22.2193</v>
      </c>
      <c r="O53" s="26" t="s">
        <v>65</v>
      </c>
      <c r="P53" s="24">
        <v>22.6478</v>
      </c>
      <c r="Q53" s="24">
        <v>22.110600000000002</v>
      </c>
      <c r="R53" s="24">
        <v>28.046900000000001</v>
      </c>
      <c r="S53" s="24">
        <v>24.454799999999999</v>
      </c>
    </row>
    <row r="54" spans="2:19" x14ac:dyDescent="0.2">
      <c r="B54" s="24" t="s">
        <v>44</v>
      </c>
      <c r="C54" s="24" t="s">
        <v>27</v>
      </c>
      <c r="D54" s="24">
        <v>26.055900000000001</v>
      </c>
      <c r="E54" s="24"/>
      <c r="F54" s="24" t="s">
        <v>74</v>
      </c>
      <c r="G54" s="24" t="s">
        <v>27</v>
      </c>
      <c r="H54" s="24">
        <v>24.834199999999999</v>
      </c>
      <c r="I54" s="24"/>
      <c r="J54" s="24" t="s">
        <v>84</v>
      </c>
      <c r="K54" s="24" t="s">
        <v>27</v>
      </c>
      <c r="L54" s="24">
        <v>22.174299999999999</v>
      </c>
      <c r="O54" s="26" t="s">
        <v>66</v>
      </c>
      <c r="P54" s="24">
        <v>22.4831</v>
      </c>
      <c r="Q54" s="24">
        <v>22.071999999999999</v>
      </c>
      <c r="R54" s="24">
        <v>28.0185</v>
      </c>
      <c r="S54" s="24">
        <v>24.546500000000002</v>
      </c>
    </row>
    <row r="55" spans="2:19" x14ac:dyDescent="0.2">
      <c r="B55" s="24" t="s">
        <v>39</v>
      </c>
      <c r="C55" s="24" t="s">
        <v>27</v>
      </c>
      <c r="D55" s="24">
        <v>28.051200000000001</v>
      </c>
      <c r="E55" s="24"/>
      <c r="F55" s="24" t="s">
        <v>68</v>
      </c>
      <c r="G55" s="24" t="s">
        <v>27</v>
      </c>
      <c r="H55" s="24">
        <v>22.1418</v>
      </c>
      <c r="I55" s="24"/>
      <c r="J55" s="24" t="s">
        <v>77</v>
      </c>
      <c r="K55" s="24" t="s">
        <v>27</v>
      </c>
      <c r="L55" s="24">
        <v>21.3004</v>
      </c>
      <c r="O55" s="9" t="s">
        <v>67</v>
      </c>
      <c r="P55" s="24">
        <v>22.3125</v>
      </c>
      <c r="Q55" s="24">
        <v>23.314399999999999</v>
      </c>
      <c r="R55" s="24">
        <v>28.156400000000001</v>
      </c>
      <c r="S55" s="24">
        <v>23.908300000000001</v>
      </c>
    </row>
    <row r="56" spans="2:19" x14ac:dyDescent="0.2">
      <c r="B56" s="24" t="s">
        <v>39</v>
      </c>
      <c r="C56" s="24" t="s">
        <v>27</v>
      </c>
      <c r="D56" s="24">
        <v>27.646899999999999</v>
      </c>
      <c r="E56" s="24"/>
      <c r="F56" s="24" t="s">
        <v>68</v>
      </c>
      <c r="G56" s="24" t="s">
        <v>27</v>
      </c>
      <c r="H56" s="24">
        <v>22.257100000000001</v>
      </c>
      <c r="I56" s="24"/>
      <c r="J56" s="24" t="s">
        <v>77</v>
      </c>
      <c r="K56" s="24" t="s">
        <v>27</v>
      </c>
      <c r="L56" s="24">
        <v>21.448499999999999</v>
      </c>
      <c r="O56" s="9" t="s">
        <v>67</v>
      </c>
      <c r="P56" s="24">
        <v>22.296600000000002</v>
      </c>
      <c r="Q56" s="24">
        <v>23.008500000000002</v>
      </c>
      <c r="R56" s="24">
        <v>27.775200000000002</v>
      </c>
      <c r="S56" s="24">
        <v>23.9068</v>
      </c>
    </row>
    <row r="57" spans="2:19" x14ac:dyDescent="0.2">
      <c r="B57" s="24" t="s">
        <v>41</v>
      </c>
      <c r="C57" s="24" t="s">
        <v>27</v>
      </c>
      <c r="D57" s="24">
        <v>30.966799999999999</v>
      </c>
      <c r="E57" s="24"/>
      <c r="F57" s="24" t="s">
        <v>70</v>
      </c>
      <c r="G57" s="24" t="s">
        <v>27</v>
      </c>
      <c r="H57" s="24">
        <v>22.701599999999999</v>
      </c>
      <c r="I57" s="24"/>
      <c r="J57" s="24" t="s">
        <v>80</v>
      </c>
      <c r="K57" s="24" t="s">
        <v>27</v>
      </c>
      <c r="L57" s="24">
        <v>21.409500000000001</v>
      </c>
      <c r="O57" s="25" t="s">
        <v>51</v>
      </c>
      <c r="P57" s="24">
        <v>20.658200000000001</v>
      </c>
      <c r="Q57" s="24">
        <v>23.329899999999999</v>
      </c>
      <c r="R57" s="24">
        <v>27.333100000000002</v>
      </c>
      <c r="S57" s="24">
        <v>24.242100000000001</v>
      </c>
    </row>
    <row r="58" spans="2:19" x14ac:dyDescent="0.2">
      <c r="B58" s="24" t="s">
        <v>41</v>
      </c>
      <c r="C58" s="24" t="s">
        <v>27</v>
      </c>
      <c r="D58" s="24">
        <v>30.617100000000001</v>
      </c>
      <c r="E58" s="24"/>
      <c r="F58" s="24" t="s">
        <v>70</v>
      </c>
      <c r="G58" s="24" t="s">
        <v>27</v>
      </c>
      <c r="H58" s="24">
        <v>22.711300000000001</v>
      </c>
      <c r="I58" s="24"/>
      <c r="J58" s="24" t="s">
        <v>80</v>
      </c>
      <c r="K58" s="24" t="s">
        <v>27</v>
      </c>
      <c r="L58" s="24">
        <v>21.9041</v>
      </c>
      <c r="O58" s="25" t="s">
        <v>51</v>
      </c>
      <c r="P58" s="24">
        <v>20.736999999999998</v>
      </c>
      <c r="Q58" s="24">
        <v>23.290299999999998</v>
      </c>
      <c r="R58" s="24">
        <v>27.654699999999998</v>
      </c>
      <c r="S58" s="24">
        <v>24.355699999999999</v>
      </c>
    </row>
    <row r="59" spans="2:19" x14ac:dyDescent="0.2">
      <c r="E59" s="24"/>
      <c r="H59" s="24"/>
      <c r="I59" s="24"/>
      <c r="O59" t="s">
        <v>52</v>
      </c>
      <c r="P59" s="24">
        <v>20.675699999999999</v>
      </c>
      <c r="Q59" s="24">
        <v>21.410499999999999</v>
      </c>
      <c r="R59" s="24">
        <v>27.162199999999999</v>
      </c>
      <c r="S59" s="24">
        <v>23.259699999999999</v>
      </c>
    </row>
    <row r="60" spans="2:19" x14ac:dyDescent="0.2">
      <c r="B60" s="24" t="s">
        <v>41</v>
      </c>
      <c r="C60" s="24" t="s">
        <v>28</v>
      </c>
      <c r="D60" s="24">
        <v>26.0288</v>
      </c>
      <c r="E60" s="24"/>
      <c r="F60" s="24" t="s">
        <v>69</v>
      </c>
      <c r="G60" s="24" t="s">
        <v>28</v>
      </c>
      <c r="H60" s="24">
        <v>25.058499999999999</v>
      </c>
      <c r="I60" s="24"/>
      <c r="J60" s="24" t="s">
        <v>79</v>
      </c>
      <c r="K60" s="24" t="s">
        <v>28</v>
      </c>
      <c r="L60" s="24">
        <v>23.329899999999999</v>
      </c>
      <c r="O60" t="s">
        <v>52</v>
      </c>
      <c r="P60" s="24">
        <v>20.704799999999999</v>
      </c>
      <c r="Q60" s="24">
        <v>21.382899999999999</v>
      </c>
      <c r="R60" s="24">
        <v>27.116499999999998</v>
      </c>
      <c r="S60" s="24">
        <v>23.491800000000001</v>
      </c>
    </row>
    <row r="61" spans="2:19" x14ac:dyDescent="0.2">
      <c r="B61" s="24" t="s">
        <v>41</v>
      </c>
      <c r="C61" s="24" t="s">
        <v>28</v>
      </c>
      <c r="D61" s="24">
        <v>25.200299999999999</v>
      </c>
      <c r="E61" s="24"/>
      <c r="F61" s="24" t="s">
        <v>69</v>
      </c>
      <c r="G61" s="24" t="s">
        <v>28</v>
      </c>
      <c r="H61" s="24">
        <v>24.471599999999999</v>
      </c>
      <c r="I61" s="24"/>
      <c r="J61" s="24" t="s">
        <v>79</v>
      </c>
      <c r="K61" s="24" t="s">
        <v>28</v>
      </c>
      <c r="L61" s="24">
        <v>23.290299999999998</v>
      </c>
      <c r="O61" t="s">
        <v>53</v>
      </c>
      <c r="P61" s="24">
        <v>22.2193</v>
      </c>
      <c r="Q61" s="24">
        <v>24.396000000000001</v>
      </c>
      <c r="R61" s="24">
        <v>30.337700000000002</v>
      </c>
      <c r="S61" s="24"/>
    </row>
    <row r="62" spans="2:19" x14ac:dyDescent="0.2">
      <c r="B62" s="24" t="s">
        <v>43</v>
      </c>
      <c r="C62" s="24" t="s">
        <v>28</v>
      </c>
      <c r="D62" s="24">
        <v>23.4146</v>
      </c>
      <c r="E62" s="28"/>
      <c r="F62" s="24" t="s">
        <v>71</v>
      </c>
      <c r="G62" s="24" t="s">
        <v>28</v>
      </c>
      <c r="H62" s="24">
        <v>23.820900000000002</v>
      </c>
      <c r="I62" s="28"/>
      <c r="J62" s="24" t="s">
        <v>82</v>
      </c>
      <c r="K62" s="24" t="s">
        <v>28</v>
      </c>
      <c r="L62" s="24">
        <v>21.410499999999999</v>
      </c>
      <c r="M62" s="28"/>
      <c r="O62" t="s">
        <v>53</v>
      </c>
      <c r="P62" s="24">
        <v>22.174299999999999</v>
      </c>
      <c r="Q62" s="24">
        <v>24.3797</v>
      </c>
      <c r="R62" s="24">
        <v>30.410900000000002</v>
      </c>
      <c r="S62" s="24"/>
    </row>
    <row r="63" spans="2:19" x14ac:dyDescent="0.2">
      <c r="B63" s="24" t="s">
        <v>43</v>
      </c>
      <c r="C63" s="24" t="s">
        <v>28</v>
      </c>
      <c r="D63" s="24">
        <v>23.387599999999999</v>
      </c>
      <c r="E63" s="28"/>
      <c r="F63" s="24" t="s">
        <v>71</v>
      </c>
      <c r="G63" s="24" t="s">
        <v>28</v>
      </c>
      <c r="H63" s="24">
        <v>23.993300000000001</v>
      </c>
      <c r="I63" s="28"/>
      <c r="J63" s="24" t="s">
        <v>82</v>
      </c>
      <c r="K63" s="24" t="s">
        <v>28</v>
      </c>
      <c r="L63" s="24">
        <v>21.382899999999999</v>
      </c>
      <c r="O63" s="26" t="s">
        <v>54</v>
      </c>
      <c r="P63" s="24">
        <v>21.3004</v>
      </c>
      <c r="Q63" s="24">
        <v>22.511199999999999</v>
      </c>
      <c r="R63" s="24">
        <v>27.9421</v>
      </c>
      <c r="S63" s="24">
        <v>23.804300000000001</v>
      </c>
    </row>
    <row r="64" spans="2:19" x14ac:dyDescent="0.2">
      <c r="B64" s="24" t="s">
        <v>44</v>
      </c>
      <c r="C64" s="24" t="s">
        <v>28</v>
      </c>
      <c r="D64" s="24">
        <v>25.037700000000001</v>
      </c>
      <c r="E64" s="24"/>
      <c r="F64" s="24" t="s">
        <v>74</v>
      </c>
      <c r="G64" s="24" t="s">
        <v>28</v>
      </c>
      <c r="H64" s="24">
        <v>23.766100000000002</v>
      </c>
      <c r="I64" s="24"/>
      <c r="J64" s="24" t="s">
        <v>84</v>
      </c>
      <c r="K64" s="24" t="s">
        <v>28</v>
      </c>
      <c r="L64" s="24">
        <v>24.396000000000001</v>
      </c>
      <c r="M64" s="24"/>
      <c r="O64" s="26" t="s">
        <v>54</v>
      </c>
      <c r="P64" s="24">
        <v>21.448499999999999</v>
      </c>
      <c r="Q64" s="24">
        <v>22.435199999999998</v>
      </c>
      <c r="R64" s="24">
        <v>27.520199999999999</v>
      </c>
      <c r="S64" s="24">
        <v>23.508199999999999</v>
      </c>
    </row>
    <row r="65" spans="2:19" x14ac:dyDescent="0.2">
      <c r="B65" s="24" t="s">
        <v>44</v>
      </c>
      <c r="C65" s="24" t="s">
        <v>28</v>
      </c>
      <c r="D65" s="24">
        <v>25.2666</v>
      </c>
      <c r="E65" s="24"/>
      <c r="F65" s="24" t="s">
        <v>74</v>
      </c>
      <c r="G65" s="24" t="s">
        <v>28</v>
      </c>
      <c r="H65" s="24">
        <v>23.932600000000001</v>
      </c>
      <c r="J65" s="24" t="s">
        <v>84</v>
      </c>
      <c r="K65" s="24" t="s">
        <v>28</v>
      </c>
      <c r="L65" s="24">
        <v>24.3797</v>
      </c>
      <c r="M65" s="24"/>
      <c r="O65" s="9" t="s">
        <v>55</v>
      </c>
      <c r="P65" s="24">
        <v>21.409500000000001</v>
      </c>
      <c r="Q65" s="24">
        <v>21.947700000000001</v>
      </c>
      <c r="R65" s="24">
        <v>26.969899999999999</v>
      </c>
      <c r="S65" s="24">
        <v>23.176500000000001</v>
      </c>
    </row>
    <row r="66" spans="2:19" x14ac:dyDescent="0.2">
      <c r="B66" s="24" t="s">
        <v>39</v>
      </c>
      <c r="C66" s="24" t="s">
        <v>28</v>
      </c>
      <c r="D66" s="24">
        <v>24.227699999999999</v>
      </c>
      <c r="E66" s="24"/>
      <c r="F66" s="24" t="s">
        <v>68</v>
      </c>
      <c r="G66" s="24" t="s">
        <v>28</v>
      </c>
      <c r="H66" s="24">
        <v>22.526299999999999</v>
      </c>
      <c r="I66" s="24"/>
      <c r="J66" s="24" t="s">
        <v>77</v>
      </c>
      <c r="K66" s="24" t="s">
        <v>28</v>
      </c>
      <c r="L66" s="24">
        <v>22.511199999999999</v>
      </c>
      <c r="M66" s="24"/>
      <c r="O66" s="9" t="s">
        <v>55</v>
      </c>
      <c r="P66" s="24">
        <v>21.9041</v>
      </c>
      <c r="Q66" s="24">
        <v>21.918700000000001</v>
      </c>
      <c r="R66" s="24">
        <v>26.744599999999998</v>
      </c>
      <c r="S66" s="24">
        <v>23.283100000000001</v>
      </c>
    </row>
    <row r="67" spans="2:19" x14ac:dyDescent="0.2">
      <c r="B67" s="24" t="s">
        <v>39</v>
      </c>
      <c r="C67" s="24" t="s">
        <v>28</v>
      </c>
      <c r="D67" s="24">
        <v>24.196200000000001</v>
      </c>
      <c r="E67" s="24"/>
      <c r="F67" s="24" t="s">
        <v>68</v>
      </c>
      <c r="G67" s="24" t="s">
        <v>28</v>
      </c>
      <c r="H67" s="24">
        <v>22.601299999999998</v>
      </c>
      <c r="I67" s="24"/>
      <c r="J67" s="24" t="s">
        <v>77</v>
      </c>
      <c r="K67" s="24" t="s">
        <v>28</v>
      </c>
      <c r="L67" s="24">
        <v>22.435199999999998</v>
      </c>
      <c r="M67" s="24"/>
    </row>
    <row r="68" spans="2:19" x14ac:dyDescent="0.2">
      <c r="B68" s="24" t="s">
        <v>41</v>
      </c>
      <c r="C68" s="24" t="s">
        <v>28</v>
      </c>
      <c r="D68" s="24">
        <v>26.168600000000001</v>
      </c>
      <c r="E68" s="24"/>
      <c r="F68" s="24" t="s">
        <v>70</v>
      </c>
      <c r="G68" s="24" t="s">
        <v>28</v>
      </c>
      <c r="H68" s="24">
        <v>23.1584</v>
      </c>
      <c r="I68" s="24"/>
      <c r="J68" s="24" t="s">
        <v>80</v>
      </c>
      <c r="K68" s="24" t="s">
        <v>28</v>
      </c>
      <c r="L68" s="24">
        <v>21.947700000000001</v>
      </c>
      <c r="M68" s="24"/>
    </row>
    <row r="69" spans="2:19" x14ac:dyDescent="0.2">
      <c r="B69" s="24" t="s">
        <v>41</v>
      </c>
      <c r="C69" s="24" t="s">
        <v>28</v>
      </c>
      <c r="D69" s="24">
        <v>25.176400000000001</v>
      </c>
      <c r="E69" s="24"/>
      <c r="F69" s="24" t="s">
        <v>70</v>
      </c>
      <c r="G69" s="24" t="s">
        <v>28</v>
      </c>
      <c r="H69" s="24">
        <v>23.038499999999999</v>
      </c>
      <c r="I69" s="24"/>
      <c r="J69" s="24" t="s">
        <v>80</v>
      </c>
      <c r="K69" s="24" t="s">
        <v>28</v>
      </c>
      <c r="L69" s="24">
        <v>21.918700000000001</v>
      </c>
      <c r="M69" s="24"/>
    </row>
    <row r="70" spans="2:19" x14ac:dyDescent="0.2">
      <c r="B70" s="24"/>
      <c r="C70" s="24"/>
      <c r="D70" s="24"/>
      <c r="E70" s="24"/>
      <c r="H70" s="24"/>
      <c r="I70" s="24"/>
      <c r="J70" s="24"/>
      <c r="K70" s="24"/>
      <c r="L70" s="24"/>
      <c r="M70" s="24"/>
    </row>
    <row r="71" spans="2:19" x14ac:dyDescent="0.2">
      <c r="B71" s="24" t="s">
        <v>40</v>
      </c>
      <c r="C71" s="24" t="s">
        <v>29</v>
      </c>
      <c r="D71" s="24">
        <v>31.814</v>
      </c>
      <c r="E71" s="24"/>
      <c r="F71" s="24" t="s">
        <v>69</v>
      </c>
      <c r="G71" s="24" t="s">
        <v>29</v>
      </c>
      <c r="H71" s="24">
        <v>29.698899999999998</v>
      </c>
      <c r="I71" s="24"/>
      <c r="J71" s="24" t="s">
        <v>79</v>
      </c>
      <c r="K71" s="24" t="s">
        <v>29</v>
      </c>
      <c r="L71" s="24">
        <v>27.333100000000002</v>
      </c>
      <c r="M71" s="24"/>
    </row>
    <row r="72" spans="2:19" x14ac:dyDescent="0.2">
      <c r="B72" s="24" t="s">
        <v>40</v>
      </c>
      <c r="C72" s="24" t="s">
        <v>29</v>
      </c>
      <c r="D72" s="24">
        <v>34.559699999999999</v>
      </c>
      <c r="E72" s="24"/>
      <c r="F72" s="24" t="s">
        <v>69</v>
      </c>
      <c r="G72" s="24" t="s">
        <v>29</v>
      </c>
      <c r="H72" s="24">
        <v>26.546399999999998</v>
      </c>
      <c r="I72" s="24"/>
      <c r="J72" s="24" t="s">
        <v>79</v>
      </c>
      <c r="K72" s="24" t="s">
        <v>29</v>
      </c>
      <c r="L72" s="24">
        <v>27.654699999999998</v>
      </c>
      <c r="M72" s="24"/>
    </row>
    <row r="73" spans="2:19" x14ac:dyDescent="0.2">
      <c r="B73" s="24" t="s">
        <v>43</v>
      </c>
      <c r="C73" s="24" t="s">
        <v>29</v>
      </c>
      <c r="D73" s="24">
        <v>28.642199999999999</v>
      </c>
      <c r="E73" s="24"/>
      <c r="F73" s="24" t="s">
        <v>71</v>
      </c>
      <c r="G73" s="24" t="s">
        <v>29</v>
      </c>
      <c r="H73" s="24">
        <v>30.4983</v>
      </c>
      <c r="I73" s="24"/>
      <c r="J73" s="24" t="s">
        <v>82</v>
      </c>
      <c r="K73" s="24" t="s">
        <v>29</v>
      </c>
      <c r="L73" s="24">
        <v>27.162199999999999</v>
      </c>
      <c r="M73" s="24"/>
    </row>
    <row r="74" spans="2:19" x14ac:dyDescent="0.2">
      <c r="B74" s="24" t="s">
        <v>43</v>
      </c>
      <c r="C74" s="24" t="s">
        <v>29</v>
      </c>
      <c r="D74" s="24">
        <v>28.245899999999999</v>
      </c>
      <c r="E74" s="28"/>
      <c r="F74" s="24" t="s">
        <v>71</v>
      </c>
      <c r="G74" s="24" t="s">
        <v>29</v>
      </c>
      <c r="H74" s="24">
        <v>30.900400000000001</v>
      </c>
      <c r="I74" s="28"/>
      <c r="J74" s="24" t="s">
        <v>82</v>
      </c>
      <c r="K74" s="24" t="s">
        <v>29</v>
      </c>
      <c r="L74" s="24">
        <v>27.116499999999998</v>
      </c>
      <c r="M74" s="28"/>
    </row>
    <row r="75" spans="2:19" x14ac:dyDescent="0.2">
      <c r="B75" s="24" t="s">
        <v>44</v>
      </c>
      <c r="C75" s="24" t="s">
        <v>29</v>
      </c>
      <c r="D75" s="24">
        <v>31.0001</v>
      </c>
      <c r="E75" s="28"/>
      <c r="F75" s="24" t="s">
        <v>74</v>
      </c>
      <c r="G75" s="24" t="s">
        <v>29</v>
      </c>
      <c r="H75" s="24">
        <v>30.8247</v>
      </c>
      <c r="I75" s="28"/>
      <c r="J75" s="24" t="s">
        <v>84</v>
      </c>
      <c r="K75" s="24" t="s">
        <v>29</v>
      </c>
      <c r="L75" s="24">
        <v>30.337700000000002</v>
      </c>
      <c r="M75" s="28"/>
    </row>
    <row r="76" spans="2:19" x14ac:dyDescent="0.2">
      <c r="B76" s="24" t="s">
        <v>44</v>
      </c>
      <c r="C76" s="24" t="s">
        <v>29</v>
      </c>
      <c r="D76" s="24">
        <v>30.966999999999999</v>
      </c>
      <c r="E76" s="24"/>
      <c r="F76" s="24" t="s">
        <v>74</v>
      </c>
      <c r="G76" s="24" t="s">
        <v>29</v>
      </c>
      <c r="H76" s="24">
        <v>31.069600000000001</v>
      </c>
      <c r="I76" s="24"/>
      <c r="J76" s="24" t="s">
        <v>84</v>
      </c>
      <c r="K76" s="24" t="s">
        <v>29</v>
      </c>
      <c r="L76" s="24">
        <v>30.410900000000002</v>
      </c>
      <c r="M76" s="24"/>
    </row>
    <row r="77" spans="2:19" x14ac:dyDescent="0.2">
      <c r="B77" s="24" t="s">
        <v>39</v>
      </c>
      <c r="C77" s="24" t="s">
        <v>29</v>
      </c>
      <c r="D77" s="24">
        <v>31.133800000000001</v>
      </c>
      <c r="E77" s="24"/>
      <c r="F77" s="24" t="s">
        <v>68</v>
      </c>
      <c r="G77" s="24" t="s">
        <v>29</v>
      </c>
      <c r="H77" s="24">
        <v>28.015000000000001</v>
      </c>
      <c r="I77" s="24"/>
      <c r="J77" s="24" t="s">
        <v>77</v>
      </c>
      <c r="K77" s="24" t="s">
        <v>29</v>
      </c>
      <c r="L77" s="24">
        <v>27.9421</v>
      </c>
      <c r="M77" s="24"/>
    </row>
    <row r="78" spans="2:19" x14ac:dyDescent="0.2">
      <c r="B78" s="24" t="s">
        <v>39</v>
      </c>
      <c r="C78" s="24" t="s">
        <v>29</v>
      </c>
      <c r="D78" s="24">
        <v>32.207099999999997</v>
      </c>
      <c r="E78" s="24"/>
      <c r="F78" s="24" t="s">
        <v>68</v>
      </c>
      <c r="G78" s="24" t="s">
        <v>29</v>
      </c>
      <c r="H78" s="24">
        <v>26.324200000000001</v>
      </c>
      <c r="I78" s="24"/>
      <c r="J78" s="24" t="s">
        <v>77</v>
      </c>
      <c r="K78" s="24" t="s">
        <v>29</v>
      </c>
      <c r="L78" s="24">
        <v>27.520199999999999</v>
      </c>
      <c r="M78" s="24"/>
    </row>
    <row r="79" spans="2:19" x14ac:dyDescent="0.2">
      <c r="B79" s="24" t="s">
        <v>41</v>
      </c>
      <c r="C79" s="24" t="s">
        <v>29</v>
      </c>
      <c r="D79" s="24">
        <v>32.928100000000001</v>
      </c>
      <c r="E79" s="24"/>
      <c r="F79" s="24" t="s">
        <v>70</v>
      </c>
      <c r="G79" s="24" t="s">
        <v>29</v>
      </c>
      <c r="H79" s="24">
        <v>28.942399999999999</v>
      </c>
      <c r="I79" s="24"/>
      <c r="J79" s="24" t="s">
        <v>80</v>
      </c>
      <c r="K79" s="24" t="s">
        <v>29</v>
      </c>
      <c r="L79" s="24">
        <v>26.969899999999999</v>
      </c>
      <c r="M79" s="24"/>
    </row>
    <row r="80" spans="2:19" x14ac:dyDescent="0.2">
      <c r="E80" s="24"/>
      <c r="F80" s="24" t="s">
        <v>70</v>
      </c>
      <c r="G80" s="24" t="s">
        <v>29</v>
      </c>
      <c r="H80" s="24">
        <v>28.456600000000002</v>
      </c>
      <c r="I80" s="24"/>
      <c r="J80" s="24" t="s">
        <v>80</v>
      </c>
      <c r="K80" s="24" t="s">
        <v>29</v>
      </c>
      <c r="L80" s="24">
        <v>26.744599999999998</v>
      </c>
      <c r="M80" s="24"/>
    </row>
    <row r="81" spans="2:13" x14ac:dyDescent="0.2">
      <c r="E81" s="24"/>
      <c r="H81" s="24"/>
      <c r="I81" s="24"/>
      <c r="J81" s="24"/>
      <c r="K81" s="24"/>
      <c r="L81" s="24"/>
      <c r="M81" s="24"/>
    </row>
    <row r="82" spans="2:13" x14ac:dyDescent="0.2">
      <c r="B82" s="24" t="s">
        <v>40</v>
      </c>
      <c r="C82" s="24" t="s">
        <v>30</v>
      </c>
      <c r="D82" s="24">
        <v>29.136600000000001</v>
      </c>
      <c r="E82" s="24"/>
      <c r="F82" s="24" t="s">
        <v>69</v>
      </c>
      <c r="G82" s="24" t="s">
        <v>30</v>
      </c>
      <c r="H82" s="24">
        <v>24.053000000000001</v>
      </c>
      <c r="I82" s="24"/>
      <c r="J82" s="24" t="s">
        <v>79</v>
      </c>
      <c r="K82" s="24" t="s">
        <v>30</v>
      </c>
      <c r="L82" s="24">
        <v>24.242100000000001</v>
      </c>
      <c r="M82" s="24"/>
    </row>
    <row r="83" spans="2:13" x14ac:dyDescent="0.2">
      <c r="B83" s="24" t="s">
        <v>40</v>
      </c>
      <c r="C83" s="24" t="s">
        <v>30</v>
      </c>
      <c r="D83" s="24">
        <v>29.174299999999999</v>
      </c>
      <c r="E83" s="24"/>
      <c r="F83" s="24" t="s">
        <v>69</v>
      </c>
      <c r="G83" s="24" t="s">
        <v>30</v>
      </c>
      <c r="H83" s="24">
        <v>23.2974</v>
      </c>
      <c r="I83" s="24"/>
      <c r="J83" s="24" t="s">
        <v>79</v>
      </c>
      <c r="K83" s="24" t="s">
        <v>30</v>
      </c>
      <c r="L83" s="24">
        <v>24.355699999999999</v>
      </c>
      <c r="M83" s="24"/>
    </row>
    <row r="84" spans="2:13" x14ac:dyDescent="0.2">
      <c r="B84" s="24" t="s">
        <v>43</v>
      </c>
      <c r="C84" s="24" t="s">
        <v>30</v>
      </c>
      <c r="D84" s="24">
        <v>24.657599999999999</v>
      </c>
      <c r="E84" s="24"/>
      <c r="F84" s="24" t="s">
        <v>71</v>
      </c>
      <c r="G84" s="24" t="s">
        <v>30</v>
      </c>
      <c r="H84" s="24">
        <v>27.006499999999999</v>
      </c>
      <c r="I84" s="24"/>
      <c r="J84" s="24" t="s">
        <v>82</v>
      </c>
      <c r="K84" s="24" t="s">
        <v>30</v>
      </c>
      <c r="L84" s="24">
        <v>23.259699999999999</v>
      </c>
      <c r="M84" s="24"/>
    </row>
    <row r="85" spans="2:13" x14ac:dyDescent="0.2">
      <c r="B85" s="24" t="s">
        <v>43</v>
      </c>
      <c r="C85" s="24" t="s">
        <v>30</v>
      </c>
      <c r="D85" s="24">
        <v>25.0839</v>
      </c>
      <c r="E85" s="24"/>
      <c r="F85" s="24" t="s">
        <v>71</v>
      </c>
      <c r="G85" s="24" t="s">
        <v>30</v>
      </c>
      <c r="H85" s="24">
        <v>27.358599999999999</v>
      </c>
      <c r="I85" s="24"/>
      <c r="J85" s="24" t="s">
        <v>82</v>
      </c>
      <c r="K85" s="24" t="s">
        <v>30</v>
      </c>
      <c r="L85" s="24">
        <v>23.491800000000001</v>
      </c>
      <c r="M85" s="24"/>
    </row>
    <row r="86" spans="2:13" x14ac:dyDescent="0.2">
      <c r="B86" s="24" t="s">
        <v>44</v>
      </c>
      <c r="C86" s="24" t="s">
        <v>30</v>
      </c>
      <c r="D86" s="24">
        <v>27.841899999999999</v>
      </c>
      <c r="E86" s="28"/>
      <c r="F86" s="24" t="s">
        <v>74</v>
      </c>
      <c r="G86" s="24" t="s">
        <v>30</v>
      </c>
      <c r="H86" s="24">
        <v>27.470099999999999</v>
      </c>
      <c r="I86" s="28"/>
      <c r="J86" s="24" t="s">
        <v>84</v>
      </c>
      <c r="K86" s="24" t="s">
        <v>30</v>
      </c>
      <c r="L86" s="24">
        <v>26.472899999999999</v>
      </c>
      <c r="M86" s="28"/>
    </row>
    <row r="87" spans="2:13" x14ac:dyDescent="0.2">
      <c r="B87" s="24" t="s">
        <v>44</v>
      </c>
      <c r="C87" s="24" t="s">
        <v>30</v>
      </c>
      <c r="D87" s="24">
        <v>28.026900000000001</v>
      </c>
      <c r="E87" s="28"/>
      <c r="F87" s="24" t="s">
        <v>74</v>
      </c>
      <c r="G87" s="24" t="s">
        <v>30</v>
      </c>
      <c r="H87" s="24">
        <v>27.341000000000001</v>
      </c>
      <c r="I87" s="28"/>
      <c r="J87" s="24" t="s">
        <v>84</v>
      </c>
      <c r="K87" s="24" t="s">
        <v>30</v>
      </c>
      <c r="L87" s="24">
        <v>26.720600000000001</v>
      </c>
      <c r="M87" s="28"/>
    </row>
    <row r="88" spans="2:13" x14ac:dyDescent="0.2">
      <c r="B88" s="24" t="s">
        <v>39</v>
      </c>
      <c r="C88" s="24" t="s">
        <v>30</v>
      </c>
      <c r="D88" s="24">
        <v>30.311</v>
      </c>
      <c r="E88" s="24"/>
      <c r="F88" s="24" t="s">
        <v>68</v>
      </c>
      <c r="G88" s="24" t="s">
        <v>30</v>
      </c>
      <c r="H88" s="24">
        <v>26.168099999999999</v>
      </c>
      <c r="I88" s="24"/>
      <c r="J88" s="24" t="s">
        <v>77</v>
      </c>
      <c r="K88" s="24" t="s">
        <v>30</v>
      </c>
      <c r="L88" s="24">
        <v>23.804300000000001</v>
      </c>
      <c r="M88" s="24"/>
    </row>
    <row r="89" spans="2:13" x14ac:dyDescent="0.2">
      <c r="B89" s="24" t="s">
        <v>39</v>
      </c>
      <c r="C89" s="24" t="s">
        <v>30</v>
      </c>
      <c r="D89" s="24">
        <v>29.6326</v>
      </c>
      <c r="E89" s="24"/>
      <c r="F89" s="24" t="s">
        <v>68</v>
      </c>
      <c r="G89" s="24" t="s">
        <v>30</v>
      </c>
      <c r="H89" s="24">
        <v>25.6937</v>
      </c>
      <c r="I89" s="24"/>
      <c r="J89" s="24" t="s">
        <v>77</v>
      </c>
      <c r="K89" s="24" t="s">
        <v>30</v>
      </c>
      <c r="L89" s="24">
        <v>23.508199999999999</v>
      </c>
      <c r="M89" s="24"/>
    </row>
    <row r="90" spans="2:13" x14ac:dyDescent="0.2">
      <c r="B90" s="24"/>
      <c r="C90" s="24"/>
      <c r="D90" s="24"/>
      <c r="E90" s="24"/>
      <c r="F90" s="24" t="s">
        <v>70</v>
      </c>
      <c r="G90" s="24" t="s">
        <v>30</v>
      </c>
      <c r="H90" s="24">
        <v>26.003399999999999</v>
      </c>
      <c r="I90" s="24"/>
      <c r="J90" s="24" t="s">
        <v>80</v>
      </c>
      <c r="K90" s="24" t="s">
        <v>30</v>
      </c>
      <c r="L90" s="24">
        <v>23.176500000000001</v>
      </c>
      <c r="M90" s="24"/>
    </row>
    <row r="91" spans="2:13" x14ac:dyDescent="0.2">
      <c r="B91" s="24"/>
      <c r="C91" s="24"/>
      <c r="D91" s="24"/>
      <c r="E91" s="24"/>
      <c r="F91" s="24" t="s">
        <v>70</v>
      </c>
      <c r="G91" s="24" t="s">
        <v>30</v>
      </c>
      <c r="H91" s="24">
        <v>26.2148</v>
      </c>
      <c r="I91" s="24"/>
      <c r="J91" s="24" t="s">
        <v>80</v>
      </c>
      <c r="K91" s="24" t="s">
        <v>30</v>
      </c>
      <c r="L91" s="24">
        <v>23.283100000000001</v>
      </c>
      <c r="M91" s="24"/>
    </row>
    <row r="92" spans="2:13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 x14ac:dyDescent="0.2">
      <c r="B94" s="24"/>
      <c r="C94" s="24"/>
      <c r="D94" s="24"/>
      <c r="E94" s="24"/>
      <c r="J94" s="24"/>
      <c r="K94" s="24"/>
      <c r="L94" s="24"/>
      <c r="M94" s="24"/>
    </row>
    <row r="95" spans="2:13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2:13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2:13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2:13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2:13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2:13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2:13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2:13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2:13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2:13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54"/>
  <sheetViews>
    <sheetView topLeftCell="A128" workbookViewId="0">
      <selection activeCell="N151" sqref="N151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31</v>
      </c>
      <c r="D2" s="4"/>
      <c r="E2" s="15">
        <f>P19</f>
        <v>22.218800000000002</v>
      </c>
      <c r="F2" s="4">
        <f>AVERAGE(E2)</f>
        <v>22.218800000000002</v>
      </c>
      <c r="G2" s="4">
        <f>SUM(F2,-F9)</f>
        <v>-0.75629999999999953</v>
      </c>
      <c r="H2" s="4">
        <f>SUM(G5,-G2)</f>
        <v>-0.12699999999999889</v>
      </c>
      <c r="I2" s="14">
        <f>POWER(2,-H2)</f>
        <v>1.0920205457456511</v>
      </c>
      <c r="K2" s="17" t="s">
        <v>86</v>
      </c>
      <c r="L2" s="16" t="s">
        <v>18</v>
      </c>
      <c r="M2" s="4" t="s">
        <v>31</v>
      </c>
      <c r="N2" s="4"/>
      <c r="O2" s="15">
        <f>P19</f>
        <v>22.218800000000002</v>
      </c>
      <c r="P2" s="4">
        <f>AVERAGE(O2)</f>
        <v>22.218800000000002</v>
      </c>
      <c r="Q2" s="4">
        <f>SUM(P2,-P9)</f>
        <v>-0.75629999999999953</v>
      </c>
      <c r="R2" s="4">
        <f>SUM(Q5,-Q2)</f>
        <v>-3.6500000000000199E-2</v>
      </c>
      <c r="S2" s="14">
        <f>POWER(2,-R2)</f>
        <v>1.0256226300174311</v>
      </c>
    </row>
    <row r="3" spans="1:19" x14ac:dyDescent="0.2">
      <c r="A3" s="4" t="s">
        <v>5</v>
      </c>
      <c r="B3" s="7"/>
      <c r="C3" s="4" t="s">
        <v>31</v>
      </c>
      <c r="D3" s="7"/>
      <c r="F3" s="4"/>
      <c r="G3" s="4"/>
      <c r="H3" s="4"/>
      <c r="I3" s="5"/>
      <c r="K3" s="4" t="s">
        <v>5</v>
      </c>
      <c r="L3" s="7"/>
      <c r="M3" s="4" t="s">
        <v>31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31</v>
      </c>
      <c r="D5" s="6"/>
      <c r="E5">
        <f>P21</f>
        <v>26.0288</v>
      </c>
      <c r="F5" s="4">
        <f>AVERAGE(E5:E6)</f>
        <v>26.0288</v>
      </c>
      <c r="G5" s="4">
        <f>SUM(F5,-F12)</f>
        <v>-0.88329999999999842</v>
      </c>
      <c r="H5" s="4"/>
      <c r="I5" s="5"/>
      <c r="K5" s="4" t="s">
        <v>6</v>
      </c>
      <c r="L5" s="7"/>
      <c r="M5" s="4" t="s">
        <v>31</v>
      </c>
      <c r="N5" s="6"/>
      <c r="O5" s="15">
        <f>P20</f>
        <v>22.3688</v>
      </c>
      <c r="P5" s="4">
        <f>AVERAGE(O5:O6)</f>
        <v>22.3688</v>
      </c>
      <c r="Q5" s="4">
        <f>SUM(P5,-P12)</f>
        <v>-0.79279999999999973</v>
      </c>
      <c r="R5" s="4"/>
      <c r="S5" s="5"/>
    </row>
    <row r="6" spans="1:19" x14ac:dyDescent="0.2">
      <c r="A6" s="4" t="s">
        <v>6</v>
      </c>
      <c r="B6" s="7"/>
      <c r="C6" s="4" t="s">
        <v>31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22.975100000000001</v>
      </c>
      <c r="F9" s="4">
        <f>AVERAGE(E9)</f>
        <v>22.975100000000001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22.975100000000001</v>
      </c>
      <c r="P9" s="4">
        <f>AVERAGE(O9)</f>
        <v>22.975100000000001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26.912099999999999</v>
      </c>
      <c r="F12" s="4">
        <f>AVERAGE(E12:E13)</f>
        <v>26.912099999999999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23.1616</v>
      </c>
      <c r="P12" s="4">
        <f>AVERAGE(O12:O13)</f>
        <v>23.1616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31</v>
      </c>
      <c r="D18" s="4"/>
      <c r="E18" s="15">
        <f>P19</f>
        <v>22.218800000000002</v>
      </c>
      <c r="F18" s="4">
        <f>AVERAGE(E18:E19)</f>
        <v>22.218800000000002</v>
      </c>
      <c r="G18" s="4">
        <f>SUM(F18,-F25)</f>
        <v>-0.75629999999999953</v>
      </c>
      <c r="H18" s="4">
        <f>SUM(G21,-G18)</f>
        <v>-0.3525000000000027</v>
      </c>
      <c r="I18" s="14">
        <f>POWER(2,-H18)</f>
        <v>1.2767711873336023</v>
      </c>
      <c r="O18" s="13" t="s">
        <v>34</v>
      </c>
      <c r="P18" s="13" t="s">
        <v>31</v>
      </c>
    </row>
    <row r="19" spans="1:16" x14ac:dyDescent="0.2">
      <c r="A19" s="4" t="s">
        <v>5</v>
      </c>
      <c r="B19" s="7"/>
      <c r="C19" s="4" t="s">
        <v>31</v>
      </c>
      <c r="D19" s="7"/>
      <c r="E19" s="8" t="s">
        <v>7</v>
      </c>
      <c r="F19" s="4"/>
      <c r="G19" s="4"/>
      <c r="H19" s="4"/>
      <c r="I19" s="5"/>
      <c r="N19" s="15" t="s">
        <v>45</v>
      </c>
      <c r="O19" s="24">
        <v>22.975100000000001</v>
      </c>
      <c r="P19" s="24">
        <v>22.218800000000002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45</v>
      </c>
      <c r="O20" s="24">
        <v>23.1616</v>
      </c>
      <c r="P20" s="24">
        <v>22.3688</v>
      </c>
    </row>
    <row r="21" spans="1:16" x14ac:dyDescent="0.2">
      <c r="A21" s="4" t="s">
        <v>6</v>
      </c>
      <c r="B21" s="7"/>
      <c r="C21" s="4" t="s">
        <v>31</v>
      </c>
      <c r="D21" s="6"/>
      <c r="E21">
        <f>P22</f>
        <v>25.200299999999999</v>
      </c>
      <c r="F21" s="4">
        <f>AVERAGE(E21:E22)</f>
        <v>25.200299999999999</v>
      </c>
      <c r="G21" s="4">
        <f>SUM(F21,-F28)</f>
        <v>-1.1088000000000022</v>
      </c>
      <c r="H21" s="4"/>
      <c r="I21" s="5"/>
      <c r="N21" s="15" t="s">
        <v>51</v>
      </c>
      <c r="O21" s="24">
        <v>26.912099999999999</v>
      </c>
      <c r="P21" s="24">
        <v>26.0288</v>
      </c>
    </row>
    <row r="22" spans="1:16" x14ac:dyDescent="0.2">
      <c r="A22" s="4" t="s">
        <v>6</v>
      </c>
      <c r="B22" s="7"/>
      <c r="C22" s="4" t="s">
        <v>31</v>
      </c>
      <c r="D22" s="4"/>
      <c r="E22" s="8" t="s">
        <v>7</v>
      </c>
      <c r="F22" s="4"/>
      <c r="G22" s="4"/>
      <c r="H22" s="4"/>
      <c r="I22" s="5"/>
      <c r="N22" s="15" t="s">
        <v>51</v>
      </c>
      <c r="O22" s="24">
        <v>26.309100000000001</v>
      </c>
      <c r="P22" s="24">
        <v>25.200299999999999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22.975100000000001</v>
      </c>
      <c r="F25" s="4">
        <f>AVERAGE(E25:E26)</f>
        <v>22.975100000000001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26.309100000000001</v>
      </c>
      <c r="F28" s="4">
        <f>AVERAGE(E28:E29)</f>
        <v>26.309100000000001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4" spans="1:76" ht="17" thickBot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76" x14ac:dyDescent="0.2">
      <c r="A35" s="20" t="s">
        <v>15</v>
      </c>
      <c r="B35" s="19" t="s">
        <v>14</v>
      </c>
      <c r="C35" s="19" t="s">
        <v>13</v>
      </c>
      <c r="D35" s="19" t="s">
        <v>12</v>
      </c>
      <c r="E35" s="19" t="s">
        <v>11</v>
      </c>
      <c r="F35" s="19" t="s">
        <v>10</v>
      </c>
      <c r="G35" s="19" t="s">
        <v>16</v>
      </c>
      <c r="H35" s="19" t="s">
        <v>17</v>
      </c>
      <c r="I35" s="18" t="s">
        <v>9</v>
      </c>
      <c r="K35" s="20" t="s">
        <v>15</v>
      </c>
      <c r="L35" s="19" t="s">
        <v>14</v>
      </c>
      <c r="M35" s="19" t="s">
        <v>13</v>
      </c>
      <c r="N35" s="19" t="s">
        <v>12</v>
      </c>
      <c r="O35" s="19" t="s">
        <v>11</v>
      </c>
      <c r="P35" s="19" t="s">
        <v>10</v>
      </c>
      <c r="Q35" s="19" t="s">
        <v>16</v>
      </c>
      <c r="R35" s="19" t="s">
        <v>17</v>
      </c>
      <c r="S35" s="18" t="s">
        <v>9</v>
      </c>
      <c r="BF35" s="20" t="s">
        <v>15</v>
      </c>
      <c r="BG35" s="19" t="s">
        <v>14</v>
      </c>
      <c r="BH35" s="19" t="s">
        <v>13</v>
      </c>
      <c r="BI35" s="19" t="s">
        <v>12</v>
      </c>
      <c r="BJ35" s="19" t="s">
        <v>11</v>
      </c>
      <c r="BK35" s="19" t="s">
        <v>10</v>
      </c>
      <c r="BL35" s="19" t="s">
        <v>16</v>
      </c>
      <c r="BM35" s="19" t="s">
        <v>17</v>
      </c>
      <c r="BN35" s="18" t="s">
        <v>9</v>
      </c>
      <c r="BP35" s="20" t="s">
        <v>15</v>
      </c>
      <c r="BQ35" s="19" t="s">
        <v>14</v>
      </c>
      <c r="BR35" s="19" t="s">
        <v>13</v>
      </c>
      <c r="BS35" s="19" t="s">
        <v>12</v>
      </c>
      <c r="BT35" s="19" t="s">
        <v>11</v>
      </c>
      <c r="BU35" s="19" t="s">
        <v>10</v>
      </c>
      <c r="BV35" s="19" t="s">
        <v>16</v>
      </c>
      <c r="BW35" s="19" t="s">
        <v>17</v>
      </c>
      <c r="BX35" s="18" t="s">
        <v>9</v>
      </c>
    </row>
    <row r="36" spans="1:76" x14ac:dyDescent="0.2">
      <c r="A36" s="17" t="s">
        <v>93</v>
      </c>
      <c r="B36" s="16" t="s">
        <v>18</v>
      </c>
      <c r="C36" s="4" t="s">
        <v>31</v>
      </c>
      <c r="D36" s="4"/>
      <c r="E36" s="15">
        <f>P56</f>
        <v>22.218800000000002</v>
      </c>
      <c r="F36" s="4">
        <f>AVERAGE(E36)</f>
        <v>22.218800000000002</v>
      </c>
      <c r="G36" s="4">
        <f>SUM(F36,-F43)</f>
        <v>-0.75629999999999953</v>
      </c>
      <c r="H36" s="4">
        <f>SUM(G39,-G36)</f>
        <v>4.6700000000001296E-2</v>
      </c>
      <c r="I36" s="14">
        <f>POWER(2,-H36)</f>
        <v>0.96814832674836204</v>
      </c>
      <c r="K36" s="17" t="s">
        <v>94</v>
      </c>
      <c r="L36" s="16" t="s">
        <v>18</v>
      </c>
      <c r="M36" s="4" t="s">
        <v>31</v>
      </c>
      <c r="N36" s="4"/>
      <c r="O36" s="15">
        <f>P56</f>
        <v>22.218800000000002</v>
      </c>
      <c r="P36" s="4">
        <f>AVERAGE(O36)</f>
        <v>22.218800000000002</v>
      </c>
      <c r="Q36" s="4">
        <f>SUM(P36,-P43)</f>
        <v>-0.75629999999999953</v>
      </c>
      <c r="R36" s="4">
        <f>SUM(Q39,-Q36)</f>
        <v>-3.6500000000000199E-2</v>
      </c>
      <c r="S36" s="14">
        <f>POWER(2,-R36)</f>
        <v>1.0256226300174311</v>
      </c>
      <c r="BF36" s="17" t="s">
        <v>88</v>
      </c>
      <c r="BG36" s="16" t="s">
        <v>18</v>
      </c>
      <c r="BH36" s="4" t="s">
        <v>31</v>
      </c>
      <c r="BI36" s="4"/>
      <c r="BJ36" s="15">
        <f>BU54</f>
        <v>18.143000000000001</v>
      </c>
      <c r="BK36" s="4">
        <f>AVERAGE(BJ36)</f>
        <v>18.143000000000001</v>
      </c>
      <c r="BL36" s="4">
        <f>SUM(BK36,-BK43)</f>
        <v>-6.6430000000000007</v>
      </c>
      <c r="BM36" s="4">
        <f>SUM(BL39,-BL36)</f>
        <v>2.1782000000000004</v>
      </c>
      <c r="BN36" s="14">
        <f>POWER(2,-BM36)</f>
        <v>0.22095125029544901</v>
      </c>
      <c r="BP36" s="17" t="s">
        <v>89</v>
      </c>
      <c r="BQ36" s="16" t="s">
        <v>18</v>
      </c>
      <c r="BR36" s="4" t="s">
        <v>31</v>
      </c>
      <c r="BS36" s="4"/>
      <c r="BT36" s="15">
        <f>BU54</f>
        <v>18.143000000000001</v>
      </c>
      <c r="BU36" s="4">
        <f>AVERAGE(BT36)</f>
        <v>18.143000000000001</v>
      </c>
      <c r="BV36" s="4">
        <f>SUM(BU36,-BU43)</f>
        <v>-6.6430000000000007</v>
      </c>
      <c r="BW36" s="4">
        <f>SUM(BV39,-BV36)</f>
        <v>9.7699999999999676E-2</v>
      </c>
      <c r="BX36" s="14">
        <f>POWER(2,-BW36)</f>
        <v>0.93452165499496209</v>
      </c>
    </row>
    <row r="37" spans="1:76" x14ac:dyDescent="0.2">
      <c r="A37" s="4" t="s">
        <v>5</v>
      </c>
      <c r="B37" s="7"/>
      <c r="C37" s="4" t="s">
        <v>31</v>
      </c>
      <c r="D37" s="7"/>
      <c r="F37" s="4"/>
      <c r="G37" s="4"/>
      <c r="H37" s="4"/>
      <c r="I37" s="5"/>
      <c r="K37" s="4" t="s">
        <v>5</v>
      </c>
      <c r="L37" s="7"/>
      <c r="M37" s="4" t="s">
        <v>31</v>
      </c>
      <c r="N37" s="7"/>
      <c r="P37" s="4"/>
      <c r="Q37" s="4"/>
      <c r="R37" s="4"/>
      <c r="S37" s="5"/>
      <c r="BF37" s="4" t="s">
        <v>5</v>
      </c>
      <c r="BG37" s="7"/>
      <c r="BH37" s="4" t="s">
        <v>31</v>
      </c>
      <c r="BI37" s="7"/>
      <c r="BK37" s="4"/>
      <c r="BL37" s="4"/>
      <c r="BM37" s="4"/>
      <c r="BN37" s="5"/>
      <c r="BP37" s="4" t="s">
        <v>5</v>
      </c>
      <c r="BQ37" s="7"/>
      <c r="BR37" s="4" t="s">
        <v>31</v>
      </c>
      <c r="BS37" s="7"/>
      <c r="BU37" s="4"/>
      <c r="BV37" s="4"/>
      <c r="BW37" s="4"/>
      <c r="BX37" s="5"/>
    </row>
    <row r="38" spans="1:76" x14ac:dyDescent="0.2">
      <c r="A38" s="4" t="s">
        <v>5</v>
      </c>
      <c r="B38" s="7"/>
      <c r="C38" s="4"/>
      <c r="D38" s="7"/>
      <c r="E38" s="4">
        <v>0</v>
      </c>
      <c r="F38" s="4"/>
      <c r="G38" s="4"/>
      <c r="H38" s="4"/>
      <c r="I38" s="5"/>
      <c r="K38" s="4" t="s">
        <v>5</v>
      </c>
      <c r="L38" s="7"/>
      <c r="M38" s="4"/>
      <c r="N38" s="7"/>
      <c r="O38" s="4">
        <v>0</v>
      </c>
      <c r="P38" s="4"/>
      <c r="Q38" s="4"/>
      <c r="R38" s="4"/>
      <c r="S38" s="5"/>
      <c r="BF38" s="4" t="s">
        <v>5</v>
      </c>
      <c r="BG38" s="7"/>
      <c r="BH38" s="4"/>
      <c r="BI38" s="7"/>
      <c r="BJ38" s="4">
        <v>0</v>
      </c>
      <c r="BK38" s="4"/>
      <c r="BL38" s="4"/>
      <c r="BM38" s="4"/>
      <c r="BN38" s="5"/>
      <c r="BP38" s="4" t="s">
        <v>5</v>
      </c>
      <c r="BQ38" s="7"/>
      <c r="BR38" s="4"/>
      <c r="BS38" s="7"/>
      <c r="BT38" s="4">
        <v>0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 t="s">
        <v>31</v>
      </c>
      <c r="D39" s="6"/>
      <c r="E39">
        <f>P58</f>
        <v>25.037700000000001</v>
      </c>
      <c r="F39" s="4">
        <f>AVERAGE(E39:E40)</f>
        <v>25.037700000000001</v>
      </c>
      <c r="G39" s="4">
        <f>SUM(F39,-F46)</f>
        <v>-0.70959999999999823</v>
      </c>
      <c r="H39" s="4"/>
      <c r="I39" s="5"/>
      <c r="K39" s="4" t="s">
        <v>6</v>
      </c>
      <c r="L39" s="7"/>
      <c r="M39" s="4" t="s">
        <v>31</v>
      </c>
      <c r="N39" s="6"/>
      <c r="O39" s="15">
        <f>P57</f>
        <v>22.3688</v>
      </c>
      <c r="P39" s="4">
        <f>AVERAGE(O39:O40)</f>
        <v>22.3688</v>
      </c>
      <c r="Q39" s="4">
        <f>SUM(P39,-P46)</f>
        <v>-0.79279999999999973</v>
      </c>
      <c r="R39" s="4"/>
      <c r="S39" s="5"/>
      <c r="BF39" s="4" t="s">
        <v>6</v>
      </c>
      <c r="BG39" s="7"/>
      <c r="BH39" s="4" t="s">
        <v>31</v>
      </c>
      <c r="BI39" s="6"/>
      <c r="BJ39">
        <f>BU56</f>
        <v>18.384599999999999</v>
      </c>
      <c r="BK39" s="4">
        <f>AVERAGE(BJ39:BJ40)</f>
        <v>18.384599999999999</v>
      </c>
      <c r="BL39" s="4">
        <f>SUM(BK39,-BK46)</f>
        <v>-4.4648000000000003</v>
      </c>
      <c r="BM39" s="4"/>
      <c r="BN39" s="5"/>
      <c r="BP39" s="4" t="s">
        <v>6</v>
      </c>
      <c r="BQ39" s="7"/>
      <c r="BR39" s="4" t="s">
        <v>31</v>
      </c>
      <c r="BS39" s="6"/>
      <c r="BT39" s="15">
        <f>BU55</f>
        <v>18.188199999999998</v>
      </c>
      <c r="BU39" s="4">
        <f>AVERAGE(BT39:BT40)</f>
        <v>18.188199999999998</v>
      </c>
      <c r="BV39" s="4">
        <f>SUM(BU39,-BU46)</f>
        <v>-6.545300000000001</v>
      </c>
      <c r="BW39" s="4"/>
      <c r="BX39" s="5"/>
    </row>
    <row r="40" spans="1:76" x14ac:dyDescent="0.2">
      <c r="A40" s="4" t="s">
        <v>6</v>
      </c>
      <c r="B40" s="7"/>
      <c r="C40" s="4" t="s">
        <v>31</v>
      </c>
      <c r="D40" s="4"/>
      <c r="E40" s="8" t="s">
        <v>7</v>
      </c>
      <c r="F40" s="4"/>
      <c r="G40" s="4"/>
      <c r="H40" s="4"/>
      <c r="I40" s="5"/>
      <c r="K40" s="4" t="s">
        <v>6</v>
      </c>
      <c r="L40" s="7"/>
      <c r="M40" s="4" t="s">
        <v>31</v>
      </c>
      <c r="N40" s="4"/>
      <c r="O40" s="8" t="s">
        <v>7</v>
      </c>
      <c r="P40" s="4"/>
      <c r="Q40" s="4"/>
      <c r="R40" s="4"/>
      <c r="S40" s="5"/>
      <c r="BF40" s="4" t="s">
        <v>6</v>
      </c>
      <c r="BG40" s="7"/>
      <c r="BH40" s="4" t="s">
        <v>31</v>
      </c>
      <c r="BI40" s="4"/>
      <c r="BJ40" s="8" t="s">
        <v>7</v>
      </c>
      <c r="BK40" s="4"/>
      <c r="BL40" s="4"/>
      <c r="BM40" s="4"/>
      <c r="BN40" s="5"/>
      <c r="BP40" s="4" t="s">
        <v>6</v>
      </c>
      <c r="BQ40" s="7"/>
      <c r="BR40" s="4" t="s">
        <v>31</v>
      </c>
      <c r="BS40" s="4"/>
      <c r="BT40" s="8" t="s">
        <v>7</v>
      </c>
      <c r="BU40" s="4"/>
      <c r="BV40" s="4"/>
      <c r="BW40" s="4"/>
      <c r="BX40" s="5"/>
    </row>
    <row r="41" spans="1:76" x14ac:dyDescent="0.2">
      <c r="A41" s="4" t="s">
        <v>6</v>
      </c>
      <c r="B41" s="7"/>
      <c r="C41" s="4"/>
      <c r="D41" s="6"/>
      <c r="E41" s="4">
        <v>0</v>
      </c>
      <c r="F41" s="4"/>
      <c r="G41" s="4"/>
      <c r="H41" s="4"/>
      <c r="I41" s="5"/>
      <c r="K41" s="4" t="s">
        <v>6</v>
      </c>
      <c r="L41" s="7"/>
      <c r="M41" s="4"/>
      <c r="N41" s="6"/>
      <c r="O41" s="4">
        <v>0</v>
      </c>
      <c r="P41" s="4"/>
      <c r="Q41" s="4"/>
      <c r="R41" s="4"/>
      <c r="S41" s="5"/>
      <c r="BF41" s="4" t="s">
        <v>6</v>
      </c>
      <c r="BG41" s="7"/>
      <c r="BH41" s="4"/>
      <c r="BI41" s="6"/>
      <c r="BJ41" s="4">
        <v>0</v>
      </c>
      <c r="BK41" s="4"/>
      <c r="BL41" s="4"/>
      <c r="BM41" s="4"/>
      <c r="BN41" s="5"/>
      <c r="BP41" s="4" t="s">
        <v>6</v>
      </c>
      <c r="BQ41" s="7"/>
      <c r="BR41" s="4"/>
      <c r="BS41" s="6"/>
      <c r="BT41" s="4">
        <v>0</v>
      </c>
      <c r="BU41" s="4"/>
      <c r="BV41" s="4"/>
      <c r="BW41" s="4"/>
      <c r="BX41" s="5"/>
    </row>
    <row r="42" spans="1:76" ht="17" thickBot="1" x14ac:dyDescent="0.25">
      <c r="A42" s="12" t="s">
        <v>4</v>
      </c>
      <c r="B42" s="7"/>
      <c r="C42" s="4"/>
      <c r="D42" s="11"/>
      <c r="E42" s="11"/>
      <c r="F42" s="11"/>
      <c r="G42" s="4"/>
      <c r="H42" s="4"/>
      <c r="I42" s="5"/>
      <c r="K42" s="12" t="s">
        <v>4</v>
      </c>
      <c r="L42" s="7"/>
      <c r="M42" s="4"/>
      <c r="N42" s="11"/>
      <c r="O42" s="11"/>
      <c r="P42" s="11"/>
      <c r="Q42" s="4"/>
      <c r="R42" s="4"/>
      <c r="S42" s="5"/>
      <c r="BF42" s="12" t="s">
        <v>4</v>
      </c>
      <c r="BG42" s="7"/>
      <c r="BH42" s="4"/>
      <c r="BI42" s="11"/>
      <c r="BJ42" s="11"/>
      <c r="BK42" s="11"/>
      <c r="BL42" s="4"/>
      <c r="BM42" s="4"/>
      <c r="BN42" s="5"/>
      <c r="BP42" s="12" t="s">
        <v>4</v>
      </c>
      <c r="BQ42" s="7"/>
      <c r="BR42" s="4"/>
      <c r="BS42" s="11"/>
      <c r="BT42" s="11"/>
      <c r="BU42" s="11"/>
      <c r="BV42" s="4"/>
      <c r="BW42" s="4"/>
      <c r="BX42" s="5"/>
    </row>
    <row r="43" spans="1:76" ht="17" thickTop="1" x14ac:dyDescent="0.2">
      <c r="A43" s="4" t="s">
        <v>8</v>
      </c>
      <c r="B43" s="7"/>
      <c r="C43" s="4" t="s">
        <v>34</v>
      </c>
      <c r="D43" s="7"/>
      <c r="E43" s="10">
        <f>O56</f>
        <v>22.975100000000001</v>
      </c>
      <c r="F43" s="4">
        <f>AVERAGE(E43)</f>
        <v>22.975100000000001</v>
      </c>
      <c r="G43" s="4"/>
      <c r="H43" s="4"/>
      <c r="I43" s="5"/>
      <c r="K43" s="4" t="s">
        <v>8</v>
      </c>
      <c r="L43" s="7"/>
      <c r="M43" s="4" t="s">
        <v>34</v>
      </c>
      <c r="N43" s="7"/>
      <c r="O43" s="10">
        <f>O56</f>
        <v>22.975100000000001</v>
      </c>
      <c r="P43" s="4">
        <f>AVERAGE(O43)</f>
        <v>22.975100000000001</v>
      </c>
      <c r="Q43" s="4"/>
      <c r="R43" s="4"/>
      <c r="S43" s="5"/>
      <c r="BF43" s="4" t="s">
        <v>8</v>
      </c>
      <c r="BG43" s="7"/>
      <c r="BH43" s="4" t="s">
        <v>34</v>
      </c>
      <c r="BI43" s="7"/>
      <c r="BJ43" s="10">
        <f>BT54</f>
        <v>24.786000000000001</v>
      </c>
      <c r="BK43" s="4">
        <f>AVERAGE(BJ43)</f>
        <v>24.786000000000001</v>
      </c>
      <c r="BL43" s="4"/>
      <c r="BM43" s="4"/>
      <c r="BN43" s="5"/>
      <c r="BP43" s="4" t="s">
        <v>8</v>
      </c>
      <c r="BQ43" s="7"/>
      <c r="BR43" s="4" t="s">
        <v>34</v>
      </c>
      <c r="BS43" s="7"/>
      <c r="BT43" s="10">
        <f>BT54</f>
        <v>24.786000000000001</v>
      </c>
      <c r="BU43" s="4">
        <f>AVERAGE(BT43)</f>
        <v>24.786000000000001</v>
      </c>
      <c r="BV43" s="4"/>
      <c r="BW43" s="4"/>
      <c r="BX43" s="5"/>
    </row>
    <row r="44" spans="1:76" x14ac:dyDescent="0.2">
      <c r="A44" s="4" t="s">
        <v>5</v>
      </c>
      <c r="B44" s="7"/>
      <c r="C44" s="4" t="s">
        <v>34</v>
      </c>
      <c r="D44" s="7"/>
      <c r="F44" s="4"/>
      <c r="G44" s="4"/>
      <c r="H44" s="4"/>
      <c r="I44" s="5"/>
      <c r="K44" s="4" t="s">
        <v>5</v>
      </c>
      <c r="L44" s="7"/>
      <c r="M44" s="4" t="s">
        <v>34</v>
      </c>
      <c r="N44" s="7"/>
      <c r="P44" s="4"/>
      <c r="Q44" s="4"/>
      <c r="R44" s="4"/>
      <c r="S44" s="5"/>
      <c r="BF44" s="4" t="s">
        <v>5</v>
      </c>
      <c r="BG44" s="7"/>
      <c r="BH44" s="4" t="s">
        <v>34</v>
      </c>
      <c r="BI44" s="7"/>
      <c r="BK44" s="4"/>
      <c r="BL44" s="4"/>
      <c r="BM44" s="4"/>
      <c r="BN44" s="5"/>
      <c r="BP44" s="4" t="s">
        <v>5</v>
      </c>
      <c r="BQ44" s="7"/>
      <c r="BR44" s="4" t="s">
        <v>34</v>
      </c>
      <c r="BS44" s="7"/>
      <c r="BU44" s="4"/>
      <c r="BV44" s="4"/>
      <c r="BW44" s="4"/>
      <c r="BX44" s="5"/>
    </row>
    <row r="45" spans="1:76" x14ac:dyDescent="0.2">
      <c r="A45" s="4" t="s">
        <v>5</v>
      </c>
      <c r="B45" s="7"/>
      <c r="C45" s="4"/>
      <c r="D45" s="7"/>
      <c r="E45" s="4">
        <v>0</v>
      </c>
      <c r="F45" s="4"/>
      <c r="G45" s="4"/>
      <c r="H45" s="4"/>
      <c r="I45" s="5"/>
      <c r="K45" s="4" t="s">
        <v>5</v>
      </c>
      <c r="L45" s="7"/>
      <c r="M45" s="4"/>
      <c r="N45" s="7"/>
      <c r="O45" s="4">
        <v>0</v>
      </c>
      <c r="P45" s="4"/>
      <c r="Q45" s="4"/>
      <c r="R45" s="4"/>
      <c r="S45" s="5"/>
      <c r="BF45" s="4" t="s">
        <v>5</v>
      </c>
      <c r="BG45" s="7"/>
      <c r="BH45" s="4"/>
      <c r="BI45" s="7"/>
      <c r="BJ45" s="4">
        <v>0</v>
      </c>
      <c r="BK45" s="4"/>
      <c r="BL45" s="4"/>
      <c r="BM45" s="4"/>
      <c r="BN45" s="5"/>
      <c r="BP45" s="4" t="s">
        <v>5</v>
      </c>
      <c r="BQ45" s="7"/>
      <c r="BR45" s="4"/>
      <c r="BS45" s="7"/>
      <c r="BT45" s="4">
        <v>0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 t="s">
        <v>34</v>
      </c>
      <c r="D46" s="6"/>
      <c r="E46">
        <f>O58</f>
        <v>25.747299999999999</v>
      </c>
      <c r="F46" s="4">
        <f>AVERAGE(E46:E47)</f>
        <v>25.747299999999999</v>
      </c>
      <c r="G46" s="4"/>
      <c r="H46" s="4"/>
      <c r="I46" s="5"/>
      <c r="K46" s="4" t="s">
        <v>6</v>
      </c>
      <c r="L46" s="7"/>
      <c r="M46" s="4" t="s">
        <v>34</v>
      </c>
      <c r="N46" s="6"/>
      <c r="O46" s="21">
        <f>O57</f>
        <v>23.1616</v>
      </c>
      <c r="P46" s="4">
        <f>AVERAGE(O46:O47)</f>
        <v>23.1616</v>
      </c>
      <c r="Q46" s="4"/>
      <c r="R46" s="4"/>
      <c r="S46" s="5"/>
      <c r="BF46" s="4" t="s">
        <v>6</v>
      </c>
      <c r="BG46" s="7"/>
      <c r="BH46" s="4" t="s">
        <v>34</v>
      </c>
      <c r="BI46" s="6"/>
      <c r="BJ46">
        <f>BT56</f>
        <v>22.849399999999999</v>
      </c>
      <c r="BK46" s="4">
        <f>AVERAGE(BJ46:BJ47)</f>
        <v>22.849399999999999</v>
      </c>
      <c r="BL46" s="4"/>
      <c r="BM46" s="4"/>
      <c r="BN46" s="5"/>
      <c r="BP46" s="4" t="s">
        <v>6</v>
      </c>
      <c r="BQ46" s="7"/>
      <c r="BR46" s="4" t="s">
        <v>34</v>
      </c>
      <c r="BS46" s="6"/>
      <c r="BT46" s="21">
        <f>BT55</f>
        <v>24.733499999999999</v>
      </c>
      <c r="BU46" s="4">
        <f>AVERAGE(BT46:BT47)</f>
        <v>24.733499999999999</v>
      </c>
      <c r="BV46" s="4"/>
      <c r="BW46" s="4"/>
      <c r="BX46" s="5"/>
    </row>
    <row r="47" spans="1:76" x14ac:dyDescent="0.2">
      <c r="A47" s="4" t="s">
        <v>6</v>
      </c>
      <c r="B47" s="7"/>
      <c r="C47" s="4" t="s">
        <v>34</v>
      </c>
      <c r="D47" s="6"/>
      <c r="E47" s="8" t="s">
        <v>7</v>
      </c>
      <c r="F47" s="4"/>
      <c r="G47" s="4"/>
      <c r="H47" s="4"/>
      <c r="I47" s="5"/>
      <c r="K47" s="4" t="s">
        <v>6</v>
      </c>
      <c r="L47" s="7"/>
      <c r="M47" s="4" t="s">
        <v>34</v>
      </c>
      <c r="N47" s="6"/>
      <c r="O47" s="8" t="s">
        <v>7</v>
      </c>
      <c r="P47" s="4"/>
      <c r="Q47" s="4"/>
      <c r="R47" s="4"/>
      <c r="S47" s="5"/>
      <c r="BF47" s="4" t="s">
        <v>6</v>
      </c>
      <c r="BG47" s="7"/>
      <c r="BH47" s="4" t="s">
        <v>34</v>
      </c>
      <c r="BI47" s="6"/>
      <c r="BJ47" s="8" t="s">
        <v>7</v>
      </c>
      <c r="BK47" s="4"/>
      <c r="BL47" s="4"/>
      <c r="BM47" s="4"/>
      <c r="BN47" s="5"/>
      <c r="BP47" s="4" t="s">
        <v>6</v>
      </c>
      <c r="BQ47" s="7"/>
      <c r="BR47" s="4" t="s">
        <v>34</v>
      </c>
      <c r="BS47" s="6"/>
      <c r="BT47" s="8" t="s">
        <v>7</v>
      </c>
      <c r="BU47" s="4"/>
      <c r="BV47" s="4"/>
      <c r="BW47" s="4"/>
      <c r="BX47" s="5"/>
    </row>
    <row r="48" spans="1:76" x14ac:dyDescent="0.2">
      <c r="A48" s="4" t="s">
        <v>6</v>
      </c>
      <c r="B48" s="7"/>
      <c r="C48" s="4"/>
      <c r="D48" s="6"/>
      <c r="E48" s="4">
        <v>0</v>
      </c>
      <c r="F48" s="4"/>
      <c r="G48" s="4"/>
      <c r="H48" s="4"/>
      <c r="I48" s="5"/>
      <c r="K48" s="4" t="s">
        <v>6</v>
      </c>
      <c r="L48" s="7"/>
      <c r="M48" s="4"/>
      <c r="N48" s="6"/>
      <c r="O48" s="4">
        <v>0</v>
      </c>
      <c r="P48" s="4"/>
      <c r="Q48" s="4"/>
      <c r="R48" s="4"/>
      <c r="S48" s="5"/>
      <c r="BF48" s="4" t="s">
        <v>6</v>
      </c>
      <c r="BG48" s="7"/>
      <c r="BH48" s="4"/>
      <c r="BI48" s="6"/>
      <c r="BJ48" s="4">
        <v>0</v>
      </c>
      <c r="BK48" s="4"/>
      <c r="BL48" s="4"/>
      <c r="BM48" s="4"/>
      <c r="BN48" s="5"/>
      <c r="BP48" s="4" t="s">
        <v>6</v>
      </c>
      <c r="BQ48" s="7"/>
      <c r="BR48" s="4"/>
      <c r="BS48" s="6"/>
      <c r="BT48" s="4">
        <v>0</v>
      </c>
      <c r="BU48" s="4"/>
      <c r="BV48" s="4"/>
      <c r="BW48" s="4"/>
      <c r="BX48" s="5"/>
    </row>
    <row r="49" spans="1:76" ht="17" thickBot="1" x14ac:dyDescent="0.25">
      <c r="A49" s="4" t="s">
        <v>5</v>
      </c>
      <c r="B49" s="3" t="s">
        <v>4</v>
      </c>
      <c r="C49" s="4"/>
      <c r="D49" s="3"/>
      <c r="E49" s="3"/>
      <c r="F49" s="3"/>
      <c r="G49" s="3"/>
      <c r="H49" s="3"/>
      <c r="I49" s="2"/>
      <c r="K49" s="4" t="s">
        <v>5</v>
      </c>
      <c r="L49" s="3" t="s">
        <v>4</v>
      </c>
      <c r="M49" s="4"/>
      <c r="N49" s="3"/>
      <c r="O49" s="3"/>
      <c r="P49" s="3"/>
      <c r="Q49" s="3"/>
      <c r="R49" s="3"/>
      <c r="S49" s="2"/>
      <c r="BF49" s="4" t="s">
        <v>5</v>
      </c>
      <c r="BG49" s="3" t="s">
        <v>4</v>
      </c>
      <c r="BH49" s="4"/>
      <c r="BI49" s="3"/>
      <c r="BJ49" s="3"/>
      <c r="BK49" s="3"/>
      <c r="BL49" s="3"/>
      <c r="BM49" s="3"/>
      <c r="BN49" s="2"/>
      <c r="BP49" s="4" t="s">
        <v>5</v>
      </c>
      <c r="BQ49" s="3" t="s">
        <v>4</v>
      </c>
      <c r="BR49" s="4"/>
      <c r="BS49" s="3"/>
      <c r="BT49" s="3"/>
      <c r="BU49" s="3"/>
      <c r="BV49" s="3"/>
      <c r="BW49" s="3"/>
      <c r="BX49" s="2"/>
    </row>
    <row r="50" spans="1:76" ht="17" thickBot="1" x14ac:dyDescent="0.25"/>
    <row r="51" spans="1:76" x14ac:dyDescent="0.2">
      <c r="A51" s="20" t="s">
        <v>15</v>
      </c>
      <c r="B51" s="19" t="s">
        <v>14</v>
      </c>
      <c r="C51" s="19" t="s">
        <v>13</v>
      </c>
      <c r="D51" s="19" t="s">
        <v>12</v>
      </c>
      <c r="E51" s="19" t="s">
        <v>11</v>
      </c>
      <c r="F51" s="19" t="s">
        <v>10</v>
      </c>
      <c r="G51" s="19" t="s">
        <v>16</v>
      </c>
      <c r="H51" s="19" t="s">
        <v>17</v>
      </c>
      <c r="I51" s="18" t="s">
        <v>9</v>
      </c>
      <c r="BF51" s="20" t="s">
        <v>15</v>
      </c>
      <c r="BG51" s="19" t="s">
        <v>14</v>
      </c>
      <c r="BH51" s="19" t="s">
        <v>13</v>
      </c>
      <c r="BI51" s="19" t="s">
        <v>12</v>
      </c>
      <c r="BJ51" s="19" t="s">
        <v>11</v>
      </c>
      <c r="BK51" s="19" t="s">
        <v>10</v>
      </c>
      <c r="BL51" s="19" t="s">
        <v>16</v>
      </c>
      <c r="BM51" s="19" t="s">
        <v>17</v>
      </c>
      <c r="BN51" s="18" t="s">
        <v>9</v>
      </c>
    </row>
    <row r="52" spans="1:76" x14ac:dyDescent="0.2">
      <c r="A52" s="17" t="s">
        <v>93</v>
      </c>
      <c r="B52" s="16" t="s">
        <v>19</v>
      </c>
      <c r="C52" s="4" t="s">
        <v>31</v>
      </c>
      <c r="D52" s="4"/>
      <c r="E52" s="15">
        <f>P56</f>
        <v>22.218800000000002</v>
      </c>
      <c r="F52" s="4">
        <f>AVERAGE(E52:E53)</f>
        <v>22.218800000000002</v>
      </c>
      <c r="G52" s="4">
        <f>SUM(F52,-F59)</f>
        <v>-0.75629999999999953</v>
      </c>
      <c r="H52" s="4">
        <f>SUM(G55,-G52)</f>
        <v>-3.3000000000001251E-2</v>
      </c>
      <c r="I52" s="14">
        <f>POWER(2,-H52)</f>
        <v>1.0231374697344329</v>
      </c>
      <c r="BF52" s="17" t="s">
        <v>88</v>
      </c>
      <c r="BG52" s="16" t="s">
        <v>19</v>
      </c>
      <c r="BH52" s="4" t="s">
        <v>31</v>
      </c>
      <c r="BI52" s="4"/>
      <c r="BJ52" s="15">
        <f>BU54</f>
        <v>18.143000000000001</v>
      </c>
      <c r="BK52" s="4">
        <f>AVERAGE(BJ52:BJ53)</f>
        <v>18.143000000000001</v>
      </c>
      <c r="BL52" s="4">
        <f>SUM(BK52,-BK59)</f>
        <v>-6.6430000000000007</v>
      </c>
      <c r="BM52" s="4">
        <f>SUM(BL55,-BL52)</f>
        <v>2.2745999999999995</v>
      </c>
      <c r="BN52" s="14">
        <f>POWER(2,-BM52)</f>
        <v>0.20666987265148809</v>
      </c>
    </row>
    <row r="53" spans="1:76" x14ac:dyDescent="0.2">
      <c r="A53" s="4" t="s">
        <v>5</v>
      </c>
      <c r="B53" s="7"/>
      <c r="C53" s="4" t="s">
        <v>31</v>
      </c>
      <c r="D53" s="7"/>
      <c r="E53" s="8" t="s">
        <v>7</v>
      </c>
      <c r="F53" s="4"/>
      <c r="G53" s="4"/>
      <c r="H53" s="4"/>
      <c r="I53" s="5"/>
      <c r="BF53" s="4" t="s">
        <v>5</v>
      </c>
      <c r="BG53" s="7"/>
      <c r="BH53" s="4" t="s">
        <v>31</v>
      </c>
      <c r="BI53" s="7"/>
      <c r="BJ53" s="8" t="s">
        <v>7</v>
      </c>
      <c r="BK53" s="4"/>
      <c r="BL53" s="4"/>
      <c r="BM53" s="4"/>
      <c r="BN53" s="5"/>
      <c r="BT53" s="13" t="s">
        <v>34</v>
      </c>
      <c r="BU53" s="13" t="s">
        <v>31</v>
      </c>
    </row>
    <row r="54" spans="1:76" x14ac:dyDescent="0.2">
      <c r="A54" s="4" t="s">
        <v>5</v>
      </c>
      <c r="B54" s="7"/>
      <c r="C54" s="4"/>
      <c r="D54" s="7"/>
      <c r="E54" s="4">
        <v>0</v>
      </c>
      <c r="F54" s="4"/>
      <c r="G54" s="4"/>
      <c r="H54" s="4"/>
      <c r="I54" s="5"/>
      <c r="BF54" s="4" t="s">
        <v>5</v>
      </c>
      <c r="BG54" s="7"/>
      <c r="BH54" s="4"/>
      <c r="BI54" s="7"/>
      <c r="BJ54" s="4">
        <v>0</v>
      </c>
      <c r="BK54" s="4"/>
      <c r="BL54" s="4"/>
      <c r="BM54" s="4"/>
      <c r="BN54" s="5"/>
      <c r="BS54" s="22" t="s">
        <v>90</v>
      </c>
      <c r="BT54" s="23">
        <v>24.786000000000001</v>
      </c>
      <c r="BU54" s="23">
        <v>18.143000000000001</v>
      </c>
    </row>
    <row r="55" spans="1:76" x14ac:dyDescent="0.2">
      <c r="A55" s="4" t="s">
        <v>6</v>
      </c>
      <c r="B55" s="7"/>
      <c r="C55" s="4" t="s">
        <v>31</v>
      </c>
      <c r="D55" s="6"/>
      <c r="E55">
        <f>P59</f>
        <v>25.2666</v>
      </c>
      <c r="F55" s="4">
        <f>AVERAGE(E55:E56)</f>
        <v>25.2666</v>
      </c>
      <c r="G55" s="4">
        <f>SUM(F55,-F62)</f>
        <v>-0.78930000000000078</v>
      </c>
      <c r="H55" s="4"/>
      <c r="I55" s="5"/>
      <c r="O55" s="13" t="s">
        <v>34</v>
      </c>
      <c r="P55" s="13" t="s">
        <v>31</v>
      </c>
      <c r="BF55" s="4" t="s">
        <v>6</v>
      </c>
      <c r="BG55" s="7"/>
      <c r="BH55" s="4" t="s">
        <v>31</v>
      </c>
      <c r="BI55" s="6"/>
      <c r="BJ55">
        <f>BU57</f>
        <v>18.382899999999999</v>
      </c>
      <c r="BK55" s="4">
        <f>AVERAGE(BJ55:BJ56)</f>
        <v>18.382899999999999</v>
      </c>
      <c r="BL55" s="4">
        <f>SUM(BK55,-BK62)</f>
        <v>-4.3684000000000012</v>
      </c>
      <c r="BM55" s="4"/>
      <c r="BN55" s="5"/>
      <c r="BS55" s="22" t="s">
        <v>90</v>
      </c>
      <c r="BT55" s="23">
        <v>24.733499999999999</v>
      </c>
      <c r="BU55" s="23">
        <v>18.188199999999998</v>
      </c>
    </row>
    <row r="56" spans="1:76" x14ac:dyDescent="0.2">
      <c r="A56" s="4" t="s">
        <v>6</v>
      </c>
      <c r="B56" s="7"/>
      <c r="C56" s="4" t="s">
        <v>31</v>
      </c>
      <c r="D56" s="4"/>
      <c r="E56" s="8" t="s">
        <v>7</v>
      </c>
      <c r="F56" s="4"/>
      <c r="G56" s="4"/>
      <c r="H56" s="4"/>
      <c r="I56" s="5"/>
      <c r="N56" s="9" t="s">
        <v>95</v>
      </c>
      <c r="O56" s="24">
        <v>22.975100000000001</v>
      </c>
      <c r="P56" s="24">
        <v>22.218800000000002</v>
      </c>
      <c r="BF56" s="4" t="s">
        <v>6</v>
      </c>
      <c r="BG56" s="7"/>
      <c r="BH56" s="4" t="s">
        <v>31</v>
      </c>
      <c r="BI56" s="4"/>
      <c r="BJ56" s="8" t="s">
        <v>7</v>
      </c>
      <c r="BK56" s="4"/>
      <c r="BL56" s="4"/>
      <c r="BM56" s="4"/>
      <c r="BN56" s="5"/>
      <c r="BS56" s="22" t="s">
        <v>91</v>
      </c>
      <c r="BT56" s="24">
        <v>22.849399999999999</v>
      </c>
      <c r="BU56" s="24">
        <v>18.384599999999999</v>
      </c>
    </row>
    <row r="57" spans="1:76" x14ac:dyDescent="0.2">
      <c r="A57" s="4" t="s">
        <v>6</v>
      </c>
      <c r="B57" s="7"/>
      <c r="C57" s="4"/>
      <c r="D57" s="6"/>
      <c r="E57" s="4">
        <v>0</v>
      </c>
      <c r="F57" s="4"/>
      <c r="G57" s="4"/>
      <c r="H57" s="4"/>
      <c r="I57" s="5"/>
      <c r="N57" s="9" t="s">
        <v>96</v>
      </c>
      <c r="O57" s="24">
        <v>23.1616</v>
      </c>
      <c r="P57" s="24">
        <v>22.3688</v>
      </c>
      <c r="BF57" s="4" t="s">
        <v>6</v>
      </c>
      <c r="BG57" s="7"/>
      <c r="BH57" s="4"/>
      <c r="BI57" s="6"/>
      <c r="BJ57" s="4">
        <v>0</v>
      </c>
      <c r="BK57" s="4"/>
      <c r="BL57" s="4"/>
      <c r="BM57" s="4"/>
      <c r="BN57" s="5"/>
      <c r="BS57" s="22" t="s">
        <v>92</v>
      </c>
      <c r="BT57" s="24">
        <v>22.751300000000001</v>
      </c>
      <c r="BU57" s="24">
        <v>18.382899999999999</v>
      </c>
    </row>
    <row r="58" spans="1:76" ht="17" thickBot="1" x14ac:dyDescent="0.25">
      <c r="A58" s="12" t="s">
        <v>4</v>
      </c>
      <c r="B58" s="7"/>
      <c r="C58" s="4"/>
      <c r="D58" s="11"/>
      <c r="E58" s="11"/>
      <c r="F58" s="11"/>
      <c r="G58" s="4"/>
      <c r="H58" s="4"/>
      <c r="I58" s="5"/>
      <c r="N58" s="9" t="s">
        <v>97</v>
      </c>
      <c r="O58" s="24">
        <v>25.747299999999999</v>
      </c>
      <c r="P58" s="24">
        <v>25.037700000000001</v>
      </c>
      <c r="BF58" s="12" t="s">
        <v>4</v>
      </c>
      <c r="BG58" s="7"/>
      <c r="BH58" s="4"/>
      <c r="BI58" s="11"/>
      <c r="BJ58" s="11"/>
      <c r="BK58" s="11"/>
      <c r="BL58" s="4"/>
      <c r="BM58" s="4"/>
      <c r="BN58" s="5"/>
    </row>
    <row r="59" spans="1:76" ht="17" thickTop="1" x14ac:dyDescent="0.2">
      <c r="A59" s="4" t="s">
        <v>8</v>
      </c>
      <c r="B59" s="7"/>
      <c r="C59" s="4" t="s">
        <v>34</v>
      </c>
      <c r="D59" s="7"/>
      <c r="E59" s="10">
        <f>O56</f>
        <v>22.975100000000001</v>
      </c>
      <c r="F59" s="4">
        <f>AVERAGE(E59:E60)</f>
        <v>22.975100000000001</v>
      </c>
      <c r="G59" s="4"/>
      <c r="H59" s="4"/>
      <c r="I59" s="5"/>
      <c r="N59" s="9" t="s">
        <v>97</v>
      </c>
      <c r="O59" s="24">
        <v>26.055900000000001</v>
      </c>
      <c r="P59" s="24">
        <v>25.2666</v>
      </c>
      <c r="BF59" s="4" t="s">
        <v>8</v>
      </c>
      <c r="BG59" s="7"/>
      <c r="BH59" s="4" t="s">
        <v>34</v>
      </c>
      <c r="BI59" s="7"/>
      <c r="BJ59" s="10">
        <f>BT54</f>
        <v>24.786000000000001</v>
      </c>
      <c r="BK59" s="4">
        <f>AVERAGE(BJ59:BJ60)</f>
        <v>24.786000000000001</v>
      </c>
      <c r="BL59" s="4"/>
      <c r="BM59" s="4"/>
      <c r="BN59" s="5"/>
    </row>
    <row r="60" spans="1:76" x14ac:dyDescent="0.2">
      <c r="A60" s="4" t="s">
        <v>5</v>
      </c>
      <c r="B60" s="7"/>
      <c r="C60" s="4" t="s">
        <v>34</v>
      </c>
      <c r="D60" s="7"/>
      <c r="E60" s="8" t="s">
        <v>7</v>
      </c>
      <c r="F60" s="4"/>
      <c r="G60" s="4"/>
      <c r="H60" s="4"/>
      <c r="I60" s="5"/>
      <c r="BF60" s="4" t="s">
        <v>5</v>
      </c>
      <c r="BG60" s="7"/>
      <c r="BH60" s="4" t="s">
        <v>34</v>
      </c>
      <c r="BI60" s="7"/>
      <c r="BJ60" s="8" t="s">
        <v>7</v>
      </c>
      <c r="BK60" s="4"/>
      <c r="BL60" s="4"/>
      <c r="BM60" s="4"/>
      <c r="BN60" s="5"/>
    </row>
    <row r="61" spans="1:76" x14ac:dyDescent="0.2">
      <c r="A61" s="4" t="s">
        <v>5</v>
      </c>
      <c r="B61" s="7"/>
      <c r="C61" s="4"/>
      <c r="D61" s="7"/>
      <c r="E61" s="4">
        <v>0</v>
      </c>
      <c r="F61" s="4"/>
      <c r="G61" s="4"/>
      <c r="H61" s="4"/>
      <c r="I61" s="5"/>
      <c r="BF61" s="4" t="s">
        <v>5</v>
      </c>
      <c r="BG61" s="7"/>
      <c r="BH61" s="4"/>
      <c r="BI61" s="7"/>
      <c r="BJ61" s="4">
        <v>0</v>
      </c>
      <c r="BK61" s="4"/>
      <c r="BL61" s="4"/>
      <c r="BM61" s="4"/>
      <c r="BN61" s="5"/>
    </row>
    <row r="62" spans="1:76" x14ac:dyDescent="0.2">
      <c r="A62" s="4" t="s">
        <v>6</v>
      </c>
      <c r="B62" s="7"/>
      <c r="C62" s="4" t="s">
        <v>34</v>
      </c>
      <c r="D62" s="6"/>
      <c r="E62">
        <f>O59</f>
        <v>26.055900000000001</v>
      </c>
      <c r="F62" s="4">
        <f>AVERAGE(E62:E63)</f>
        <v>26.055900000000001</v>
      </c>
      <c r="G62" s="4"/>
      <c r="H62" s="4"/>
      <c r="I62" s="5"/>
      <c r="BF62" s="4" t="s">
        <v>6</v>
      </c>
      <c r="BG62" s="7"/>
      <c r="BH62" s="4" t="s">
        <v>34</v>
      </c>
      <c r="BI62" s="6"/>
      <c r="BJ62">
        <f>BT57</f>
        <v>22.751300000000001</v>
      </c>
      <c r="BK62" s="4">
        <f>AVERAGE(BJ62:BJ63)</f>
        <v>22.751300000000001</v>
      </c>
      <c r="BL62" s="4"/>
      <c r="BM62" s="4"/>
      <c r="BN62" s="5"/>
    </row>
    <row r="63" spans="1:76" x14ac:dyDescent="0.2">
      <c r="A63" s="4" t="s">
        <v>6</v>
      </c>
      <c r="B63" s="7"/>
      <c r="C63" s="4" t="s">
        <v>34</v>
      </c>
      <c r="D63" s="6"/>
      <c r="E63" s="8" t="s">
        <v>7</v>
      </c>
      <c r="F63" s="4"/>
      <c r="G63" s="4"/>
      <c r="H63" s="4"/>
      <c r="I63" s="5"/>
      <c r="BF63" s="4" t="s">
        <v>6</v>
      </c>
      <c r="BG63" s="7"/>
      <c r="BH63" s="4" t="s">
        <v>34</v>
      </c>
      <c r="BI63" s="6"/>
      <c r="BJ63" s="8" t="s">
        <v>7</v>
      </c>
      <c r="BK63" s="4"/>
      <c r="BL63" s="4"/>
      <c r="BM63" s="4"/>
      <c r="BN63" s="5"/>
    </row>
    <row r="64" spans="1:76" x14ac:dyDescent="0.2">
      <c r="A64" s="4" t="s">
        <v>6</v>
      </c>
      <c r="B64" s="7"/>
      <c r="C64" s="4"/>
      <c r="D64" s="6"/>
      <c r="E64" s="4">
        <v>0</v>
      </c>
      <c r="F64" s="4"/>
      <c r="G64" s="4"/>
      <c r="H64" s="4"/>
      <c r="I64" s="5"/>
      <c r="BF64" s="4" t="s">
        <v>6</v>
      </c>
      <c r="BG64" s="7"/>
      <c r="BH64" s="4"/>
      <c r="BI64" s="6"/>
      <c r="BJ64" s="4">
        <v>0</v>
      </c>
      <c r="BK64" s="4"/>
      <c r="BL64" s="4"/>
      <c r="BM64" s="4"/>
      <c r="BN64" s="5"/>
    </row>
    <row r="65" spans="1:66" ht="17" thickBot="1" x14ac:dyDescent="0.25">
      <c r="A65" s="4" t="s">
        <v>5</v>
      </c>
      <c r="B65" s="3" t="s">
        <v>4</v>
      </c>
      <c r="C65" s="4"/>
      <c r="D65" s="3"/>
      <c r="E65" s="3"/>
      <c r="F65" s="3"/>
      <c r="G65" s="3"/>
      <c r="H65" s="3"/>
      <c r="I65" s="2"/>
      <c r="BF65" s="4" t="s">
        <v>5</v>
      </c>
      <c r="BG65" s="3" t="s">
        <v>4</v>
      </c>
      <c r="BH65" s="4"/>
      <c r="BI65" s="3"/>
      <c r="BJ65" s="3"/>
      <c r="BK65" s="3"/>
      <c r="BL65" s="3"/>
      <c r="BM65" s="3"/>
      <c r="BN65" s="2"/>
    </row>
    <row r="66" spans="1:66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66" x14ac:dyDescent="0.2">
      <c r="A67" s="20" t="s">
        <v>15</v>
      </c>
      <c r="B67" s="19" t="s">
        <v>14</v>
      </c>
      <c r="C67" s="19" t="s">
        <v>13</v>
      </c>
      <c r="D67" s="19" t="s">
        <v>12</v>
      </c>
      <c r="E67" s="19" t="s">
        <v>11</v>
      </c>
      <c r="F67" s="19" t="s">
        <v>10</v>
      </c>
      <c r="G67" s="19" t="s">
        <v>16</v>
      </c>
      <c r="H67" s="19" t="s">
        <v>17</v>
      </c>
      <c r="I67" s="18" t="s">
        <v>9</v>
      </c>
      <c r="K67" s="20" t="s">
        <v>15</v>
      </c>
      <c r="L67" s="19" t="s">
        <v>14</v>
      </c>
      <c r="M67" s="19" t="s">
        <v>13</v>
      </c>
      <c r="N67" s="19" t="s">
        <v>12</v>
      </c>
      <c r="O67" s="19" t="s">
        <v>11</v>
      </c>
      <c r="P67" s="19" t="s">
        <v>10</v>
      </c>
      <c r="Q67" s="19" t="s">
        <v>16</v>
      </c>
      <c r="R67" s="19" t="s">
        <v>17</v>
      </c>
      <c r="S67" s="18" t="s">
        <v>9</v>
      </c>
    </row>
    <row r="68" spans="1:66" x14ac:dyDescent="0.2">
      <c r="A68" s="17" t="s">
        <v>98</v>
      </c>
      <c r="B68" s="16" t="s">
        <v>18</v>
      </c>
      <c r="C68" s="4" t="s">
        <v>31</v>
      </c>
      <c r="D68" s="4"/>
      <c r="E68" s="15">
        <f>P88</f>
        <v>22.110600000000002</v>
      </c>
      <c r="F68" s="4">
        <f>AVERAGE(E68)</f>
        <v>22.110600000000002</v>
      </c>
      <c r="G68" s="4">
        <f>SUM(F68,-F75)</f>
        <v>-0.53719999999999857</v>
      </c>
      <c r="H68" s="4">
        <f>SUM(G71,-G68)</f>
        <v>-3.2863000000000042</v>
      </c>
      <c r="I68" s="14">
        <f>POWER(2,-H68)</f>
        <v>9.7560692592652138</v>
      </c>
      <c r="K68" s="17" t="s">
        <v>99</v>
      </c>
      <c r="L68" s="16" t="s">
        <v>18</v>
      </c>
      <c r="M68" s="4" t="s">
        <v>31</v>
      </c>
      <c r="N68" s="4"/>
      <c r="O68" s="15">
        <f>P88</f>
        <v>22.110600000000002</v>
      </c>
      <c r="P68" s="4">
        <f>AVERAGE(O68)</f>
        <v>22.110600000000002</v>
      </c>
      <c r="Q68" s="4">
        <f>SUM(P68,-P75)</f>
        <v>-0.53719999999999857</v>
      </c>
      <c r="R68" s="4">
        <f>SUM(Q71,-Q68)</f>
        <v>0.12609999999999744</v>
      </c>
      <c r="S68" s="14">
        <f>POWER(2,-R68)</f>
        <v>0.91630512904242156</v>
      </c>
    </row>
    <row r="69" spans="1:66" x14ac:dyDescent="0.2">
      <c r="A69" s="4" t="s">
        <v>5</v>
      </c>
      <c r="B69" s="7"/>
      <c r="C69" s="4" t="s">
        <v>31</v>
      </c>
      <c r="D69" s="7"/>
      <c r="F69" s="4"/>
      <c r="G69" s="4"/>
      <c r="H69" s="4"/>
      <c r="I69" s="5"/>
      <c r="K69" s="4" t="s">
        <v>5</v>
      </c>
      <c r="L69" s="7"/>
      <c r="M69" s="4" t="s">
        <v>31</v>
      </c>
      <c r="N69" s="7"/>
      <c r="P69" s="4"/>
      <c r="Q69" s="4"/>
      <c r="R69" s="4"/>
      <c r="S69" s="5"/>
    </row>
    <row r="70" spans="1:66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66" x14ac:dyDescent="0.2">
      <c r="A71" s="4" t="s">
        <v>6</v>
      </c>
      <c r="B71" s="7"/>
      <c r="C71" s="4" t="s">
        <v>31</v>
      </c>
      <c r="D71" s="6"/>
      <c r="E71">
        <f>P90</f>
        <v>24.227699999999999</v>
      </c>
      <c r="F71" s="4">
        <f>AVERAGE(E71:E72)</f>
        <v>24.227699999999999</v>
      </c>
      <c r="G71" s="4">
        <f>SUM(F71,-F78)</f>
        <v>-3.8235000000000028</v>
      </c>
      <c r="H71" s="4"/>
      <c r="I71" s="5"/>
      <c r="K71" s="4" t="s">
        <v>6</v>
      </c>
      <c r="L71" s="7"/>
      <c r="M71" s="4" t="s">
        <v>31</v>
      </c>
      <c r="N71" s="6"/>
      <c r="O71" s="15">
        <f>P89</f>
        <v>22.071999999999999</v>
      </c>
      <c r="P71" s="4">
        <f>AVERAGE(O71:O72)</f>
        <v>22.071999999999999</v>
      </c>
      <c r="Q71" s="4">
        <f>SUM(P71,-P78)</f>
        <v>-0.41110000000000113</v>
      </c>
      <c r="R71" s="4"/>
      <c r="S71" s="5"/>
    </row>
    <row r="72" spans="1:66" x14ac:dyDescent="0.2">
      <c r="A72" s="4" t="s">
        <v>6</v>
      </c>
      <c r="B72" s="7"/>
      <c r="C72" s="4" t="s">
        <v>31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31</v>
      </c>
      <c r="N72" s="4"/>
      <c r="O72" s="8" t="s">
        <v>7</v>
      </c>
      <c r="P72" s="4"/>
      <c r="Q72" s="4"/>
      <c r="R72" s="4"/>
      <c r="S72" s="5"/>
    </row>
    <row r="73" spans="1:66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66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66" ht="17" thickTop="1" x14ac:dyDescent="0.2">
      <c r="A75" s="4" t="s">
        <v>8</v>
      </c>
      <c r="B75" s="7"/>
      <c r="C75" s="4" t="s">
        <v>34</v>
      </c>
      <c r="D75" s="7"/>
      <c r="E75" s="10">
        <f>O88</f>
        <v>22.6478</v>
      </c>
      <c r="F75" s="4">
        <f>AVERAGE(E75)</f>
        <v>22.6478</v>
      </c>
      <c r="G75" s="4"/>
      <c r="H75" s="4"/>
      <c r="I75" s="5"/>
      <c r="K75" s="4" t="s">
        <v>8</v>
      </c>
      <c r="L75" s="7"/>
      <c r="M75" s="4" t="s">
        <v>34</v>
      </c>
      <c r="N75" s="7"/>
      <c r="O75" s="10">
        <f>O88</f>
        <v>22.6478</v>
      </c>
      <c r="P75" s="4">
        <f>AVERAGE(O75)</f>
        <v>22.6478</v>
      </c>
      <c r="Q75" s="4"/>
      <c r="R75" s="4"/>
      <c r="S75" s="5"/>
    </row>
    <row r="76" spans="1:66" x14ac:dyDescent="0.2">
      <c r="A76" s="4" t="s">
        <v>5</v>
      </c>
      <c r="B76" s="7"/>
      <c r="C76" s="4" t="s">
        <v>34</v>
      </c>
      <c r="D76" s="7"/>
      <c r="F76" s="4"/>
      <c r="G76" s="4"/>
      <c r="H76" s="4"/>
      <c r="I76" s="5"/>
      <c r="K76" s="4" t="s">
        <v>5</v>
      </c>
      <c r="L76" s="7"/>
      <c r="M76" s="4" t="s">
        <v>34</v>
      </c>
      <c r="N76" s="7"/>
      <c r="P76" s="4"/>
      <c r="Q76" s="4"/>
      <c r="R76" s="4"/>
      <c r="S76" s="5"/>
    </row>
    <row r="77" spans="1:66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66" x14ac:dyDescent="0.2">
      <c r="A78" s="4" t="s">
        <v>6</v>
      </c>
      <c r="B78" s="7"/>
      <c r="C78" s="4" t="s">
        <v>34</v>
      </c>
      <c r="D78" s="6"/>
      <c r="E78">
        <f>O90</f>
        <v>28.051200000000001</v>
      </c>
      <c r="F78" s="4">
        <f>AVERAGE(E78:E79)</f>
        <v>28.051200000000001</v>
      </c>
      <c r="G78" s="4"/>
      <c r="H78" s="4"/>
      <c r="I78" s="5"/>
      <c r="K78" s="4" t="s">
        <v>6</v>
      </c>
      <c r="L78" s="7"/>
      <c r="M78" s="4" t="s">
        <v>34</v>
      </c>
      <c r="N78" s="6"/>
      <c r="O78" s="21">
        <f>O89</f>
        <v>22.4831</v>
      </c>
      <c r="P78" s="4">
        <f>AVERAGE(O78:O79)</f>
        <v>22.4831</v>
      </c>
      <c r="Q78" s="4"/>
      <c r="R78" s="4"/>
      <c r="S78" s="5"/>
    </row>
    <row r="79" spans="1:66" x14ac:dyDescent="0.2">
      <c r="A79" s="4" t="s">
        <v>6</v>
      </c>
      <c r="B79" s="7"/>
      <c r="C79" s="4" t="s">
        <v>34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34</v>
      </c>
      <c r="N79" s="6"/>
      <c r="O79" s="8" t="s">
        <v>7</v>
      </c>
      <c r="P79" s="4"/>
      <c r="Q79" s="4"/>
      <c r="R79" s="4"/>
      <c r="S79" s="5"/>
    </row>
    <row r="80" spans="1:66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15</v>
      </c>
      <c r="B83" s="19" t="s">
        <v>14</v>
      </c>
      <c r="C83" s="19" t="s">
        <v>13</v>
      </c>
      <c r="D83" s="19" t="s">
        <v>12</v>
      </c>
      <c r="E83" s="19" t="s">
        <v>11</v>
      </c>
      <c r="F83" s="19" t="s">
        <v>10</v>
      </c>
      <c r="G83" s="19" t="s">
        <v>16</v>
      </c>
      <c r="H83" s="19" t="s">
        <v>17</v>
      </c>
      <c r="I83" s="18" t="s">
        <v>9</v>
      </c>
    </row>
    <row r="84" spans="1:19" x14ac:dyDescent="0.2">
      <c r="A84" s="17" t="s">
        <v>98</v>
      </c>
      <c r="B84" s="16" t="s">
        <v>19</v>
      </c>
      <c r="C84" s="4" t="s">
        <v>31</v>
      </c>
      <c r="D84" s="4"/>
      <c r="E84" s="15">
        <f>P88</f>
        <v>22.110600000000002</v>
      </c>
      <c r="F84" s="4">
        <f>AVERAGE(E84:E85)</f>
        <v>22.110600000000002</v>
      </c>
      <c r="G84" s="4">
        <f>SUM(F84,-F91)</f>
        <v>-0.53719999999999857</v>
      </c>
      <c r="H84" s="4">
        <f>SUM(G87,-G84)</f>
        <v>-2.9134999999999991</v>
      </c>
      <c r="I84" s="14">
        <f>POWER(2,-H84)</f>
        <v>7.5344385012910893</v>
      </c>
    </row>
    <row r="85" spans="1:19" x14ac:dyDescent="0.2">
      <c r="A85" s="4" t="s">
        <v>5</v>
      </c>
      <c r="B85" s="7"/>
      <c r="C85" s="4" t="s">
        <v>31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31</v>
      </c>
      <c r="D87" s="6"/>
      <c r="E87">
        <f>P91</f>
        <v>24.196200000000001</v>
      </c>
      <c r="F87" s="4">
        <f>AVERAGE(E87:E88)</f>
        <v>24.196200000000001</v>
      </c>
      <c r="G87" s="4">
        <f>SUM(F87,-F94)</f>
        <v>-3.4506999999999977</v>
      </c>
      <c r="H87" s="4"/>
      <c r="I87" s="5"/>
      <c r="O87" s="13" t="s">
        <v>34</v>
      </c>
      <c r="P87" s="13" t="s">
        <v>31</v>
      </c>
    </row>
    <row r="88" spans="1:19" x14ac:dyDescent="0.2">
      <c r="A88" s="4" t="s">
        <v>6</v>
      </c>
      <c r="B88" s="7"/>
      <c r="C88" s="4" t="s">
        <v>31</v>
      </c>
      <c r="D88" s="4"/>
      <c r="E88" s="8" t="s">
        <v>7</v>
      </c>
      <c r="F88" s="4"/>
      <c r="G88" s="4"/>
      <c r="H88" s="4"/>
      <c r="I88" s="5"/>
      <c r="N88" s="9" t="s">
        <v>48</v>
      </c>
      <c r="O88" s="24">
        <v>22.6478</v>
      </c>
      <c r="P88" s="24">
        <v>22.110600000000002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9" t="s">
        <v>48</v>
      </c>
      <c r="O89" s="24">
        <v>22.4831</v>
      </c>
      <c r="P89" s="24">
        <v>22.071999999999999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9" t="s">
        <v>54</v>
      </c>
      <c r="O90" s="24">
        <v>28.051200000000001</v>
      </c>
      <c r="P90" s="24">
        <v>24.227699999999999</v>
      </c>
    </row>
    <row r="91" spans="1:19" ht="17" thickTop="1" x14ac:dyDescent="0.2">
      <c r="A91" s="4" t="s">
        <v>8</v>
      </c>
      <c r="B91" s="7"/>
      <c r="C91" s="4" t="s">
        <v>34</v>
      </c>
      <c r="D91" s="7"/>
      <c r="E91" s="10">
        <f>O88</f>
        <v>22.6478</v>
      </c>
      <c r="F91" s="4">
        <f>AVERAGE(E91:E92)</f>
        <v>22.6478</v>
      </c>
      <c r="G91" s="4"/>
      <c r="H91" s="4"/>
      <c r="I91" s="5"/>
      <c r="N91" s="9" t="s">
        <v>54</v>
      </c>
      <c r="O91" s="24">
        <v>27.646899999999999</v>
      </c>
      <c r="P91" s="24">
        <v>24.196200000000001</v>
      </c>
    </row>
    <row r="92" spans="1:19" x14ac:dyDescent="0.2">
      <c r="A92" s="4" t="s">
        <v>5</v>
      </c>
      <c r="B92" s="7"/>
      <c r="C92" s="4" t="s">
        <v>34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34</v>
      </c>
      <c r="D94" s="6"/>
      <c r="E94">
        <f>O91</f>
        <v>27.646899999999999</v>
      </c>
      <c r="F94" s="4">
        <f>AVERAGE(E94:E95)</f>
        <v>27.646899999999999</v>
      </c>
      <c r="G94" s="4"/>
      <c r="H94" s="4"/>
      <c r="I94" s="5"/>
    </row>
    <row r="95" spans="1:19" x14ac:dyDescent="0.2">
      <c r="A95" s="4" t="s">
        <v>6</v>
      </c>
      <c r="B95" s="7"/>
      <c r="C95" s="4" t="s">
        <v>34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9" spans="1:19" ht="17" thickBot="1" x14ac:dyDescent="0.25"/>
    <row r="100" spans="1:19" x14ac:dyDescent="0.2">
      <c r="A100" s="20" t="s">
        <v>15</v>
      </c>
      <c r="B100" s="19" t="s">
        <v>14</v>
      </c>
      <c r="C100" s="19" t="s">
        <v>13</v>
      </c>
      <c r="D100" s="19" t="s">
        <v>12</v>
      </c>
      <c r="E100" s="19" t="s">
        <v>11</v>
      </c>
      <c r="F100" s="19" t="s">
        <v>10</v>
      </c>
      <c r="G100" s="19" t="s">
        <v>16</v>
      </c>
      <c r="H100" s="19" t="s">
        <v>17</v>
      </c>
      <c r="I100" s="18" t="s">
        <v>9</v>
      </c>
      <c r="K100" s="20" t="s">
        <v>15</v>
      </c>
      <c r="L100" s="19" t="s">
        <v>14</v>
      </c>
      <c r="M100" s="19" t="s">
        <v>13</v>
      </c>
      <c r="N100" s="19" t="s">
        <v>12</v>
      </c>
      <c r="O100" s="19" t="s">
        <v>11</v>
      </c>
      <c r="P100" s="19" t="s">
        <v>10</v>
      </c>
      <c r="Q100" s="19" t="s">
        <v>16</v>
      </c>
      <c r="R100" s="19" t="s">
        <v>17</v>
      </c>
      <c r="S100" s="18" t="s">
        <v>9</v>
      </c>
    </row>
    <row r="101" spans="1:19" x14ac:dyDescent="0.2">
      <c r="A101" s="17" t="s">
        <v>100</v>
      </c>
      <c r="B101" s="16" t="s">
        <v>18</v>
      </c>
      <c r="C101" s="4" t="s">
        <v>31</v>
      </c>
      <c r="D101" s="4"/>
      <c r="E101" s="15">
        <f>P121</f>
        <v>23.314399999999999</v>
      </c>
      <c r="F101" s="4">
        <f>AVERAGE(E101)</f>
        <v>23.314399999999999</v>
      </c>
      <c r="G101" s="4">
        <f>SUM(F101,-F108)</f>
        <v>1.0018999999999991</v>
      </c>
      <c r="H101" s="4">
        <f>SUM(G104,-G101)</f>
        <v>-5.8000999999999969</v>
      </c>
      <c r="I101" s="14">
        <f>POWER(2,-H101)</f>
        <v>55.719098070675976</v>
      </c>
      <c r="K101" s="17" t="s">
        <v>101</v>
      </c>
      <c r="L101" s="16" t="s">
        <v>18</v>
      </c>
      <c r="M101" s="4" t="s">
        <v>31</v>
      </c>
      <c r="N101" s="4"/>
      <c r="O101" s="15">
        <f>P121</f>
        <v>23.314399999999999</v>
      </c>
      <c r="P101" s="4">
        <f>AVERAGE(O101)</f>
        <v>23.314399999999999</v>
      </c>
      <c r="Q101" s="4">
        <f>SUM(P101,-P108)</f>
        <v>1.0018999999999991</v>
      </c>
      <c r="R101" s="4">
        <f>SUM(Q104,-Q101)</f>
        <v>-0.28999999999999915</v>
      </c>
      <c r="S101" s="14">
        <f>POWER(2,-R101)</f>
        <v>1.2226402776920677</v>
      </c>
    </row>
    <row r="102" spans="1:19" x14ac:dyDescent="0.2">
      <c r="A102" s="4" t="s">
        <v>5</v>
      </c>
      <c r="B102" s="7"/>
      <c r="C102" s="4" t="s">
        <v>31</v>
      </c>
      <c r="D102" s="7"/>
      <c r="F102" s="4"/>
      <c r="G102" s="4"/>
      <c r="H102" s="4"/>
      <c r="I102" s="5"/>
      <c r="K102" s="4" t="s">
        <v>5</v>
      </c>
      <c r="L102" s="7"/>
      <c r="M102" s="4" t="s">
        <v>31</v>
      </c>
      <c r="N102" s="7"/>
      <c r="P102" s="4"/>
      <c r="Q102" s="4"/>
      <c r="R102" s="4"/>
      <c r="S102" s="5"/>
    </row>
    <row r="103" spans="1:19" x14ac:dyDescent="0.2">
      <c r="A103" s="4" t="s">
        <v>5</v>
      </c>
      <c r="B103" s="7"/>
      <c r="C103" s="4"/>
      <c r="D103" s="7"/>
      <c r="E103" s="4">
        <v>0</v>
      </c>
      <c r="F103" s="4"/>
      <c r="G103" s="4"/>
      <c r="H103" s="4"/>
      <c r="I103" s="5"/>
      <c r="K103" s="4" t="s">
        <v>5</v>
      </c>
      <c r="L103" s="7"/>
      <c r="M103" s="4"/>
      <c r="N103" s="7"/>
      <c r="O103" s="4">
        <v>0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 t="s">
        <v>31</v>
      </c>
      <c r="D104" s="6"/>
      <c r="E104">
        <f>P123</f>
        <v>26.168600000000001</v>
      </c>
      <c r="F104" s="4">
        <f>AVERAGE(E104:E105)</f>
        <v>26.168600000000001</v>
      </c>
      <c r="G104" s="4">
        <f>SUM(F104,-F111)</f>
        <v>-4.7981999999999978</v>
      </c>
      <c r="H104" s="4"/>
      <c r="I104" s="5"/>
      <c r="K104" s="4" t="s">
        <v>6</v>
      </c>
      <c r="L104" s="7"/>
      <c r="M104" s="4" t="s">
        <v>31</v>
      </c>
      <c r="N104" s="6"/>
      <c r="O104" s="15">
        <f>P122</f>
        <v>23.008500000000002</v>
      </c>
      <c r="P104" s="4">
        <f>AVERAGE(O104:O105)</f>
        <v>23.008500000000002</v>
      </c>
      <c r="Q104" s="4">
        <f>SUM(P104,-P111)</f>
        <v>0.71189999999999998</v>
      </c>
      <c r="R104" s="4"/>
      <c r="S104" s="5"/>
    </row>
    <row r="105" spans="1:19" x14ac:dyDescent="0.2">
      <c r="A105" s="4" t="s">
        <v>6</v>
      </c>
      <c r="B105" s="7"/>
      <c r="C105" s="4" t="s">
        <v>31</v>
      </c>
      <c r="D105" s="4"/>
      <c r="E105" s="8" t="s">
        <v>7</v>
      </c>
      <c r="F105" s="4"/>
      <c r="G105" s="4"/>
      <c r="H105" s="4"/>
      <c r="I105" s="5"/>
      <c r="K105" s="4" t="s">
        <v>6</v>
      </c>
      <c r="L105" s="7"/>
      <c r="M105" s="4" t="s">
        <v>31</v>
      </c>
      <c r="N105" s="4"/>
      <c r="O105" s="8" t="s">
        <v>7</v>
      </c>
      <c r="P105" s="4"/>
      <c r="Q105" s="4"/>
      <c r="R105" s="4"/>
      <c r="S105" s="5"/>
    </row>
    <row r="106" spans="1:19" x14ac:dyDescent="0.2">
      <c r="A106" s="4" t="s">
        <v>6</v>
      </c>
      <c r="B106" s="7"/>
      <c r="C106" s="4"/>
      <c r="D106" s="6"/>
      <c r="E106" s="4">
        <v>0</v>
      </c>
      <c r="F106" s="4"/>
      <c r="G106" s="4"/>
      <c r="H106" s="4"/>
      <c r="I106" s="5"/>
      <c r="K106" s="4" t="s">
        <v>6</v>
      </c>
      <c r="L106" s="7"/>
      <c r="M106" s="4"/>
      <c r="N106" s="6"/>
      <c r="O106" s="4">
        <v>0</v>
      </c>
      <c r="P106" s="4"/>
      <c r="Q106" s="4"/>
      <c r="R106" s="4"/>
      <c r="S106" s="5"/>
    </row>
    <row r="107" spans="1:19" ht="17" thickBot="1" x14ac:dyDescent="0.25">
      <c r="A107" s="12" t="s">
        <v>4</v>
      </c>
      <c r="B107" s="7"/>
      <c r="C107" s="4"/>
      <c r="D107" s="11"/>
      <c r="E107" s="11"/>
      <c r="F107" s="11"/>
      <c r="G107" s="4"/>
      <c r="H107" s="4"/>
      <c r="I107" s="5"/>
      <c r="K107" s="12" t="s">
        <v>4</v>
      </c>
      <c r="L107" s="7"/>
      <c r="M107" s="4"/>
      <c r="N107" s="11"/>
      <c r="O107" s="11"/>
      <c r="P107" s="11"/>
      <c r="Q107" s="4"/>
      <c r="R107" s="4"/>
      <c r="S107" s="5"/>
    </row>
    <row r="108" spans="1:19" ht="17" thickTop="1" x14ac:dyDescent="0.2">
      <c r="A108" s="4" t="s">
        <v>8</v>
      </c>
      <c r="B108" s="7"/>
      <c r="C108" s="4" t="s">
        <v>34</v>
      </c>
      <c r="D108" s="7"/>
      <c r="E108" s="10">
        <f>O121</f>
        <v>22.3125</v>
      </c>
      <c r="F108" s="4">
        <f>AVERAGE(E108)</f>
        <v>22.3125</v>
      </c>
      <c r="G108" s="4"/>
      <c r="H108" s="4"/>
      <c r="I108" s="5"/>
      <c r="K108" s="4" t="s">
        <v>8</v>
      </c>
      <c r="L108" s="7"/>
      <c r="M108" s="4" t="s">
        <v>34</v>
      </c>
      <c r="N108" s="7"/>
      <c r="O108" s="10">
        <f>O121</f>
        <v>22.3125</v>
      </c>
      <c r="P108" s="4">
        <f>AVERAGE(O108)</f>
        <v>22.3125</v>
      </c>
      <c r="Q108" s="4"/>
      <c r="R108" s="4"/>
      <c r="S108" s="5"/>
    </row>
    <row r="109" spans="1:19" x14ac:dyDescent="0.2">
      <c r="A109" s="4" t="s">
        <v>5</v>
      </c>
      <c r="B109" s="7"/>
      <c r="C109" s="4" t="s">
        <v>34</v>
      </c>
      <c r="D109" s="7"/>
      <c r="F109" s="4"/>
      <c r="G109" s="4"/>
      <c r="H109" s="4"/>
      <c r="I109" s="5"/>
      <c r="K109" s="4" t="s">
        <v>5</v>
      </c>
      <c r="L109" s="7"/>
      <c r="M109" s="4" t="s">
        <v>34</v>
      </c>
      <c r="N109" s="7"/>
      <c r="P109" s="4"/>
      <c r="Q109" s="4"/>
      <c r="R109" s="4"/>
      <c r="S109" s="5"/>
    </row>
    <row r="110" spans="1:19" x14ac:dyDescent="0.2">
      <c r="A110" s="4" t="s">
        <v>5</v>
      </c>
      <c r="B110" s="7"/>
      <c r="C110" s="4"/>
      <c r="D110" s="7"/>
      <c r="E110" s="4">
        <v>0</v>
      </c>
      <c r="F110" s="4"/>
      <c r="G110" s="4"/>
      <c r="H110" s="4"/>
      <c r="I110" s="5"/>
      <c r="K110" s="4" t="s">
        <v>5</v>
      </c>
      <c r="L110" s="7"/>
      <c r="M110" s="4"/>
      <c r="N110" s="7"/>
      <c r="O110" s="4">
        <v>0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 t="s">
        <v>34</v>
      </c>
      <c r="D111" s="6"/>
      <c r="E111">
        <f>O123</f>
        <v>30.966799999999999</v>
      </c>
      <c r="F111" s="4">
        <f>AVERAGE(E111:E112)</f>
        <v>30.966799999999999</v>
      </c>
      <c r="G111" s="4"/>
      <c r="H111" s="4"/>
      <c r="I111" s="5"/>
      <c r="K111" s="4" t="s">
        <v>6</v>
      </c>
      <c r="L111" s="7"/>
      <c r="M111" s="4" t="s">
        <v>34</v>
      </c>
      <c r="N111" s="6"/>
      <c r="O111" s="21">
        <f>O122</f>
        <v>22.296600000000002</v>
      </c>
      <c r="P111" s="4">
        <f>AVERAGE(O111:O112)</f>
        <v>22.296600000000002</v>
      </c>
      <c r="Q111" s="4"/>
      <c r="R111" s="4"/>
      <c r="S111" s="5"/>
    </row>
    <row r="112" spans="1:19" x14ac:dyDescent="0.2">
      <c r="A112" s="4" t="s">
        <v>6</v>
      </c>
      <c r="B112" s="7"/>
      <c r="C112" s="4" t="s">
        <v>34</v>
      </c>
      <c r="D112" s="6"/>
      <c r="E112" s="8" t="s">
        <v>7</v>
      </c>
      <c r="F112" s="4"/>
      <c r="G112" s="4"/>
      <c r="H112" s="4"/>
      <c r="I112" s="5"/>
      <c r="K112" s="4" t="s">
        <v>6</v>
      </c>
      <c r="L112" s="7"/>
      <c r="M112" s="4" t="s">
        <v>34</v>
      </c>
      <c r="N112" s="6"/>
      <c r="O112" s="8" t="s">
        <v>7</v>
      </c>
      <c r="P112" s="4"/>
      <c r="Q112" s="4"/>
      <c r="R112" s="4"/>
      <c r="S112" s="5"/>
    </row>
    <row r="113" spans="1:19" x14ac:dyDescent="0.2">
      <c r="A113" s="4" t="s">
        <v>6</v>
      </c>
      <c r="B113" s="7"/>
      <c r="C113" s="4"/>
      <c r="D113" s="6"/>
      <c r="E113" s="4">
        <v>0</v>
      </c>
      <c r="F113" s="4"/>
      <c r="G113" s="4"/>
      <c r="H113" s="4"/>
      <c r="I113" s="5"/>
      <c r="K113" s="4" t="s">
        <v>6</v>
      </c>
      <c r="L113" s="7"/>
      <c r="M113" s="4"/>
      <c r="N113" s="6"/>
      <c r="O113" s="4">
        <v>0</v>
      </c>
      <c r="P113" s="4"/>
      <c r="Q113" s="4"/>
      <c r="R113" s="4"/>
      <c r="S113" s="5"/>
    </row>
    <row r="114" spans="1:19" ht="17" thickBot="1" x14ac:dyDescent="0.25">
      <c r="A114" s="4" t="s">
        <v>5</v>
      </c>
      <c r="B114" s="3" t="s">
        <v>4</v>
      </c>
      <c r="C114" s="4"/>
      <c r="D114" s="3"/>
      <c r="E114" s="3"/>
      <c r="F114" s="3"/>
      <c r="G114" s="3"/>
      <c r="H114" s="3"/>
      <c r="I114" s="2"/>
      <c r="K114" s="4" t="s">
        <v>5</v>
      </c>
      <c r="L114" s="3" t="s">
        <v>4</v>
      </c>
      <c r="M114" s="4"/>
      <c r="N114" s="3"/>
      <c r="O114" s="3"/>
      <c r="P114" s="3"/>
      <c r="Q114" s="3"/>
      <c r="R114" s="3"/>
      <c r="S114" s="2"/>
    </row>
    <row r="115" spans="1:19" ht="17" thickBot="1" x14ac:dyDescent="0.25"/>
    <row r="116" spans="1:19" x14ac:dyDescent="0.2">
      <c r="A116" s="20" t="s">
        <v>15</v>
      </c>
      <c r="B116" s="19" t="s">
        <v>14</v>
      </c>
      <c r="C116" s="19" t="s">
        <v>13</v>
      </c>
      <c r="D116" s="19" t="s">
        <v>12</v>
      </c>
      <c r="E116" s="19" t="s">
        <v>11</v>
      </c>
      <c r="F116" s="19" t="s">
        <v>10</v>
      </c>
      <c r="G116" s="19" t="s">
        <v>16</v>
      </c>
      <c r="H116" s="19" t="s">
        <v>17</v>
      </c>
      <c r="I116" s="18" t="s">
        <v>9</v>
      </c>
    </row>
    <row r="117" spans="1:19" x14ac:dyDescent="0.2">
      <c r="A117" s="17" t="s">
        <v>100</v>
      </c>
      <c r="B117" s="16" t="s">
        <v>19</v>
      </c>
      <c r="C117" s="4" t="s">
        <v>31</v>
      </c>
      <c r="D117" s="4"/>
      <c r="E117" s="15">
        <f>P121</f>
        <v>23.314399999999999</v>
      </c>
      <c r="F117" s="4">
        <f>AVERAGE(E117:E118)</f>
        <v>23.314399999999999</v>
      </c>
      <c r="G117" s="4">
        <f>SUM(F117,-F124)</f>
        <v>1.0018999999999991</v>
      </c>
      <c r="H117" s="4">
        <f>SUM(G120,-G117)</f>
        <v>-6.4425999999999988</v>
      </c>
      <c r="I117" s="14">
        <f>POWER(2,-H117)</f>
        <v>86.979288359168009</v>
      </c>
    </row>
    <row r="118" spans="1:19" x14ac:dyDescent="0.2">
      <c r="A118" s="4" t="s">
        <v>5</v>
      </c>
      <c r="B118" s="7"/>
      <c r="C118" s="4" t="s">
        <v>31</v>
      </c>
      <c r="D118" s="7"/>
      <c r="E118" s="8" t="s">
        <v>7</v>
      </c>
      <c r="F118" s="4"/>
      <c r="G118" s="4"/>
      <c r="H118" s="4"/>
      <c r="I118" s="5"/>
    </row>
    <row r="119" spans="1:19" x14ac:dyDescent="0.2">
      <c r="A119" s="4" t="s">
        <v>5</v>
      </c>
      <c r="B119" s="7"/>
      <c r="C119" s="4"/>
      <c r="D119" s="7"/>
      <c r="E119" s="4">
        <v>0</v>
      </c>
      <c r="F119" s="4"/>
      <c r="G119" s="4"/>
      <c r="H119" s="4"/>
      <c r="I119" s="5"/>
    </row>
    <row r="120" spans="1:19" x14ac:dyDescent="0.2">
      <c r="A120" s="4" t="s">
        <v>6</v>
      </c>
      <c r="B120" s="7"/>
      <c r="C120" s="4" t="s">
        <v>31</v>
      </c>
      <c r="D120" s="6"/>
      <c r="E120">
        <f>P124</f>
        <v>25.176400000000001</v>
      </c>
      <c r="F120" s="4">
        <f>AVERAGE(E120:E121)</f>
        <v>25.176400000000001</v>
      </c>
      <c r="G120" s="4">
        <f>SUM(F120,-F127)</f>
        <v>-5.4406999999999996</v>
      </c>
      <c r="H120" s="4"/>
      <c r="I120" s="5"/>
      <c r="O120" s="13" t="s">
        <v>34</v>
      </c>
      <c r="P120" s="13" t="s">
        <v>31</v>
      </c>
    </row>
    <row r="121" spans="1:19" x14ac:dyDescent="0.2">
      <c r="A121" s="4" t="s">
        <v>6</v>
      </c>
      <c r="B121" s="7"/>
      <c r="C121" s="4" t="s">
        <v>31</v>
      </c>
      <c r="D121" s="4"/>
      <c r="E121" s="8" t="s">
        <v>7</v>
      </c>
      <c r="F121" s="4"/>
      <c r="G121" s="4"/>
      <c r="H121" s="4"/>
      <c r="I121" s="5"/>
      <c r="N121" s="9" t="s">
        <v>50</v>
      </c>
      <c r="O121" s="24">
        <v>22.3125</v>
      </c>
      <c r="P121" s="24">
        <v>23.314399999999999</v>
      </c>
    </row>
    <row r="122" spans="1:19" x14ac:dyDescent="0.2">
      <c r="A122" s="4" t="s">
        <v>6</v>
      </c>
      <c r="B122" s="7"/>
      <c r="C122" s="4"/>
      <c r="D122" s="6"/>
      <c r="E122" s="4">
        <v>0</v>
      </c>
      <c r="F122" s="4"/>
      <c r="G122" s="4"/>
      <c r="H122" s="4"/>
      <c r="I122" s="5"/>
      <c r="N122" s="9" t="s">
        <v>50</v>
      </c>
      <c r="O122" s="24">
        <v>22.296600000000002</v>
      </c>
      <c r="P122" s="24">
        <v>23.008500000000002</v>
      </c>
    </row>
    <row r="123" spans="1:19" ht="17" thickBot="1" x14ac:dyDescent="0.25">
      <c r="A123" s="12" t="s">
        <v>4</v>
      </c>
      <c r="B123" s="7"/>
      <c r="C123" s="4"/>
      <c r="D123" s="11"/>
      <c r="E123" s="11"/>
      <c r="F123" s="11"/>
      <c r="G123" s="4"/>
      <c r="H123" s="4"/>
      <c r="I123" s="5"/>
      <c r="N123" s="9" t="s">
        <v>55</v>
      </c>
      <c r="O123" s="24">
        <v>30.966799999999999</v>
      </c>
      <c r="P123" s="24">
        <v>26.168600000000001</v>
      </c>
    </row>
    <row r="124" spans="1:19" ht="17" thickTop="1" x14ac:dyDescent="0.2">
      <c r="A124" s="4" t="s">
        <v>8</v>
      </c>
      <c r="B124" s="7"/>
      <c r="C124" s="4" t="s">
        <v>34</v>
      </c>
      <c r="D124" s="7"/>
      <c r="E124" s="10">
        <f>O121</f>
        <v>22.3125</v>
      </c>
      <c r="F124" s="4">
        <f>AVERAGE(E124:E125)</f>
        <v>22.3125</v>
      </c>
      <c r="G124" s="4"/>
      <c r="H124" s="4"/>
      <c r="I124" s="5"/>
      <c r="N124" s="9" t="s">
        <v>55</v>
      </c>
      <c r="O124" s="24">
        <v>30.617100000000001</v>
      </c>
      <c r="P124" s="24">
        <v>25.176400000000001</v>
      </c>
    </row>
    <row r="125" spans="1:19" x14ac:dyDescent="0.2">
      <c r="A125" s="4" t="s">
        <v>5</v>
      </c>
      <c r="B125" s="7"/>
      <c r="C125" s="4" t="s">
        <v>34</v>
      </c>
      <c r="D125" s="7"/>
      <c r="E125" s="8" t="s">
        <v>7</v>
      </c>
      <c r="F125" s="4"/>
      <c r="G125" s="4"/>
      <c r="H125" s="4"/>
      <c r="I125" s="5"/>
    </row>
    <row r="126" spans="1:19" x14ac:dyDescent="0.2">
      <c r="A126" s="4" t="s">
        <v>5</v>
      </c>
      <c r="B126" s="7"/>
      <c r="C126" s="4"/>
      <c r="D126" s="7"/>
      <c r="E126" s="4">
        <v>0</v>
      </c>
      <c r="F126" s="4"/>
      <c r="G126" s="4"/>
      <c r="H126" s="4"/>
      <c r="I126" s="5"/>
    </row>
    <row r="127" spans="1:19" x14ac:dyDescent="0.2">
      <c r="A127" s="4" t="s">
        <v>6</v>
      </c>
      <c r="B127" s="7"/>
      <c r="C127" s="4" t="s">
        <v>34</v>
      </c>
      <c r="D127" s="6"/>
      <c r="E127">
        <f>O124</f>
        <v>30.617100000000001</v>
      </c>
      <c r="F127" s="4">
        <f>AVERAGE(E127:E128)</f>
        <v>30.617100000000001</v>
      </c>
      <c r="G127" s="4"/>
      <c r="H127" s="4"/>
      <c r="I127" s="5"/>
    </row>
    <row r="128" spans="1:19" x14ac:dyDescent="0.2">
      <c r="A128" s="4" t="s">
        <v>6</v>
      </c>
      <c r="B128" s="7"/>
      <c r="C128" s="4" t="s">
        <v>34</v>
      </c>
      <c r="D128" s="6"/>
      <c r="E128" s="8" t="s">
        <v>7</v>
      </c>
      <c r="F128" s="4"/>
      <c r="G128" s="4"/>
      <c r="H128" s="4"/>
      <c r="I128" s="5"/>
    </row>
    <row r="129" spans="1:14" x14ac:dyDescent="0.2">
      <c r="A129" s="4" t="s">
        <v>6</v>
      </c>
      <c r="B129" s="7"/>
      <c r="C129" s="4"/>
      <c r="D129" s="6"/>
      <c r="E129" s="4">
        <v>0</v>
      </c>
      <c r="F129" s="4"/>
      <c r="G129" s="4"/>
      <c r="H129" s="4"/>
      <c r="I129" s="5"/>
    </row>
    <row r="130" spans="1:14" ht="17" thickBot="1" x14ac:dyDescent="0.25">
      <c r="A130" s="4" t="s">
        <v>5</v>
      </c>
      <c r="B130" s="3" t="s">
        <v>4</v>
      </c>
      <c r="C130" s="4"/>
      <c r="D130" s="3"/>
      <c r="E130" s="3"/>
      <c r="F130" s="3"/>
      <c r="G130" s="3"/>
      <c r="H130" s="3"/>
      <c r="I130" s="2"/>
    </row>
    <row r="131" spans="1:14" x14ac:dyDescent="0.2">
      <c r="M131" t="s">
        <v>20</v>
      </c>
      <c r="N131" t="s">
        <v>0</v>
      </c>
    </row>
    <row r="132" spans="1:14" x14ac:dyDescent="0.2">
      <c r="M132">
        <f>S2</f>
        <v>1.0256226300174311</v>
      </c>
      <c r="N132" s="1">
        <f>I2</f>
        <v>1.0920205457456511</v>
      </c>
    </row>
    <row r="133" spans="1:14" x14ac:dyDescent="0.2">
      <c r="M133">
        <f>S36</f>
        <v>1.0256226300174311</v>
      </c>
      <c r="N133">
        <f>I18</f>
        <v>1.2767711873336023</v>
      </c>
    </row>
    <row r="134" spans="1:14" x14ac:dyDescent="0.2">
      <c r="M134" s="1">
        <f>S68</f>
        <v>0.91630512904242156</v>
      </c>
      <c r="N134">
        <f>I36</f>
        <v>0.96814832674836204</v>
      </c>
    </row>
    <row r="135" spans="1:14" x14ac:dyDescent="0.2">
      <c r="M135" s="1"/>
      <c r="N135">
        <f>I52</f>
        <v>1.0231374697344329</v>
      </c>
    </row>
    <row r="136" spans="1:14" x14ac:dyDescent="0.2">
      <c r="M136">
        <v>1</v>
      </c>
    </row>
    <row r="137" spans="1:14" x14ac:dyDescent="0.2">
      <c r="M137">
        <v>1</v>
      </c>
    </row>
    <row r="138" spans="1:14" x14ac:dyDescent="0.2">
      <c r="M138">
        <v>1</v>
      </c>
    </row>
    <row r="139" spans="1:14" x14ac:dyDescent="0.2">
      <c r="M139">
        <v>1</v>
      </c>
    </row>
    <row r="148" spans="12:15" x14ac:dyDescent="0.2">
      <c r="L148" t="s">
        <v>3</v>
      </c>
      <c r="M148">
        <f>AVERAGE(M132:M140)</f>
        <v>0.99536434129675477</v>
      </c>
      <c r="N148">
        <f>AVERAGE(N132:N139)</f>
        <v>1.090019382390512</v>
      </c>
    </row>
    <row r="149" spans="12:15" x14ac:dyDescent="0.2">
      <c r="L149" t="s">
        <v>2</v>
      </c>
      <c r="M149">
        <f>STDEV(M132:M140)</f>
        <v>3.6894996140703649E-2</v>
      </c>
      <c r="N149">
        <f>STDEV(N132:N139)</f>
        <v>0.13441972294290641</v>
      </c>
    </row>
    <row r="150" spans="12:15" x14ac:dyDescent="0.2">
      <c r="L150" t="s">
        <v>1</v>
      </c>
      <c r="N150">
        <f>TTEST(M132:M141,N132:N141,2,3)</f>
        <v>0.25489633639251885</v>
      </c>
      <c r="O150" t="str">
        <f>IF(AND(N150&gt;=0.01, N150&lt;0.05), "Significativo *", IF(AND(N150&gt;=0.001, N150&lt;0.01), "Significativo **", IF(N150&lt;0.001, "Significativo ***", "Non significativo")))</f>
        <v>Non significativo</v>
      </c>
    </row>
    <row r="152" spans="12:15" x14ac:dyDescent="0.2">
      <c r="L152" t="s">
        <v>20</v>
      </c>
      <c r="M152" t="s">
        <v>0</v>
      </c>
    </row>
    <row r="153" spans="12:15" x14ac:dyDescent="0.2">
      <c r="L153">
        <f>M148</f>
        <v>0.99536434129675477</v>
      </c>
      <c r="M153">
        <f>N148</f>
        <v>1.090019382390512</v>
      </c>
    </row>
    <row r="154" spans="12:15" x14ac:dyDescent="0.2">
      <c r="L154">
        <f>M149</f>
        <v>3.6894996140703649E-2</v>
      </c>
      <c r="M154">
        <f>N149</f>
        <v>0.13441972294290641</v>
      </c>
    </row>
  </sheetData>
  <conditionalFormatting sqref="I2">
    <cfRule type="cellIs" dxfId="89" priority="35" stopIfTrue="1" operator="greaterThan">
      <formula>1</formula>
    </cfRule>
    <cfRule type="cellIs" dxfId="88" priority="36" stopIfTrue="1" operator="lessThan">
      <formula>1</formula>
    </cfRule>
  </conditionalFormatting>
  <conditionalFormatting sqref="I18">
    <cfRule type="cellIs" dxfId="87" priority="32" stopIfTrue="1" operator="lessThan">
      <formula>1</formula>
    </cfRule>
    <cfRule type="cellIs" dxfId="86" priority="31" stopIfTrue="1" operator="greaterThan">
      <formula>1</formula>
    </cfRule>
  </conditionalFormatting>
  <conditionalFormatting sqref="I36">
    <cfRule type="cellIs" dxfId="85" priority="11" stopIfTrue="1" operator="greaterThan">
      <formula>1</formula>
    </cfRule>
    <cfRule type="cellIs" dxfId="84" priority="12" stopIfTrue="1" operator="lessThan">
      <formula>1</formula>
    </cfRule>
  </conditionalFormatting>
  <conditionalFormatting sqref="I52">
    <cfRule type="cellIs" dxfId="83" priority="7" stopIfTrue="1" operator="greaterThan">
      <formula>1</formula>
    </cfRule>
    <cfRule type="cellIs" dxfId="82" priority="8" stopIfTrue="1" operator="lessThan">
      <formula>1</formula>
    </cfRule>
  </conditionalFormatting>
  <conditionalFormatting sqref="I68">
    <cfRule type="cellIs" dxfId="81" priority="5" stopIfTrue="1" operator="greaterThan">
      <formula>1</formula>
    </cfRule>
    <cfRule type="cellIs" dxfId="80" priority="6" stopIfTrue="1" operator="lessThan">
      <formula>1</formula>
    </cfRule>
  </conditionalFormatting>
  <conditionalFormatting sqref="I84">
    <cfRule type="cellIs" dxfId="79" priority="1" stopIfTrue="1" operator="greaterThan">
      <formula>1</formula>
    </cfRule>
    <cfRule type="cellIs" dxfId="78" priority="2" stopIfTrue="1" operator="lessThan">
      <formula>1</formula>
    </cfRule>
  </conditionalFormatting>
  <conditionalFormatting sqref="I101">
    <cfRule type="cellIs" dxfId="77" priority="23" stopIfTrue="1" operator="greaterThan">
      <formula>1</formula>
    </cfRule>
    <cfRule type="cellIs" dxfId="76" priority="24" stopIfTrue="1" operator="lessThan">
      <formula>1</formula>
    </cfRule>
  </conditionalFormatting>
  <conditionalFormatting sqref="I117">
    <cfRule type="cellIs" dxfId="75" priority="19" stopIfTrue="1" operator="greaterThan">
      <formula>1</formula>
    </cfRule>
    <cfRule type="cellIs" dxfId="74" priority="20" stopIfTrue="1" operator="lessThan">
      <formula>1</formula>
    </cfRule>
  </conditionalFormatting>
  <conditionalFormatting sqref="S2">
    <cfRule type="cellIs" dxfId="73" priority="33" stopIfTrue="1" operator="greaterThan">
      <formula>1</formula>
    </cfRule>
    <cfRule type="cellIs" dxfId="72" priority="34" stopIfTrue="1" operator="lessThan">
      <formula>1</formula>
    </cfRule>
  </conditionalFormatting>
  <conditionalFormatting sqref="S36">
    <cfRule type="cellIs" dxfId="71" priority="10" stopIfTrue="1" operator="lessThan">
      <formula>1</formula>
    </cfRule>
    <cfRule type="cellIs" dxfId="70" priority="9" stopIfTrue="1" operator="greaterThan">
      <formula>1</formula>
    </cfRule>
  </conditionalFormatting>
  <conditionalFormatting sqref="S68">
    <cfRule type="cellIs" dxfId="69" priority="4" stopIfTrue="1" operator="lessThan">
      <formula>1</formula>
    </cfRule>
    <cfRule type="cellIs" dxfId="68" priority="3" stopIfTrue="1" operator="greaterThan">
      <formula>1</formula>
    </cfRule>
  </conditionalFormatting>
  <conditionalFormatting sqref="S101">
    <cfRule type="cellIs" dxfId="67" priority="21" stopIfTrue="1" operator="greaterThan">
      <formula>1</formula>
    </cfRule>
    <cfRule type="cellIs" dxfId="66" priority="22" stopIfTrue="1" operator="lessThan">
      <formula>1</formula>
    </cfRule>
  </conditionalFormatting>
  <conditionalFormatting sqref="BN36">
    <cfRule type="cellIs" dxfId="65" priority="17" stopIfTrue="1" operator="greaterThan">
      <formula>1</formula>
    </cfRule>
    <cfRule type="cellIs" dxfId="64" priority="18" stopIfTrue="1" operator="lessThan">
      <formula>1</formula>
    </cfRule>
  </conditionalFormatting>
  <conditionalFormatting sqref="BN52">
    <cfRule type="cellIs" dxfId="63" priority="13" stopIfTrue="1" operator="greaterThan">
      <formula>1</formula>
    </cfRule>
    <cfRule type="cellIs" dxfId="62" priority="14" stopIfTrue="1" operator="lessThan">
      <formula>1</formula>
    </cfRule>
  </conditionalFormatting>
  <conditionalFormatting sqref="BX36">
    <cfRule type="cellIs" dxfId="61" priority="15" stopIfTrue="1" operator="greaterThan">
      <formula>1</formula>
    </cfRule>
    <cfRule type="cellIs" dxfId="60" priority="16" stopIfTrue="1" operator="less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51"/>
  <sheetViews>
    <sheetView tabSelected="1" topLeftCell="B128" workbookViewId="0">
      <selection activeCell="N148" sqref="N148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31</v>
      </c>
      <c r="D2" s="4"/>
      <c r="E2" s="15">
        <f>P19</f>
        <v>23.352599999999999</v>
      </c>
      <c r="F2" s="4">
        <f>AVERAGE(E2)</f>
        <v>23.352599999999999</v>
      </c>
      <c r="G2" s="4">
        <f>SUM(F2,-F9)</f>
        <v>1.0096999999999987</v>
      </c>
      <c r="H2" s="4">
        <f>SUM(G5,-G2)</f>
        <v>1.1836999999999982</v>
      </c>
      <c r="I2" s="14">
        <f>POWER(2,-H2)</f>
        <v>0.44022103865601736</v>
      </c>
      <c r="K2" s="17" t="s">
        <v>86</v>
      </c>
      <c r="L2" s="16" t="s">
        <v>18</v>
      </c>
      <c r="M2" s="4" t="s">
        <v>31</v>
      </c>
      <c r="N2" s="4"/>
      <c r="O2" s="15">
        <f>P19</f>
        <v>23.352599999999999</v>
      </c>
      <c r="P2" s="4">
        <f>AVERAGE(O2)</f>
        <v>23.352599999999999</v>
      </c>
      <c r="Q2" s="4">
        <f>SUM(P2,-P9)</f>
        <v>1.0096999999999987</v>
      </c>
      <c r="R2" s="4">
        <f>SUM(Q5,-Q2)</f>
        <v>0.15249999999999986</v>
      </c>
      <c r="S2" s="14">
        <f>POWER(2,-R2)</f>
        <v>0.89969006693828091</v>
      </c>
    </row>
    <row r="3" spans="1:19" x14ac:dyDescent="0.2">
      <c r="A3" s="4" t="s">
        <v>5</v>
      </c>
      <c r="B3" s="7"/>
      <c r="C3" s="4" t="s">
        <v>31</v>
      </c>
      <c r="D3" s="7"/>
      <c r="F3" s="4"/>
      <c r="G3" s="4"/>
      <c r="H3" s="4"/>
      <c r="I3" s="5"/>
      <c r="K3" s="4" t="s">
        <v>5</v>
      </c>
      <c r="L3" s="7"/>
      <c r="M3" s="4" t="s">
        <v>31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31</v>
      </c>
      <c r="D5" s="6"/>
      <c r="E5">
        <f>P21</f>
        <v>25.058499999999999</v>
      </c>
      <c r="F5" s="4">
        <f>AVERAGE(E5:E6)</f>
        <v>25.058499999999999</v>
      </c>
      <c r="G5" s="4">
        <f>SUM(F5,-F12)</f>
        <v>2.1933999999999969</v>
      </c>
      <c r="H5" s="4"/>
      <c r="I5" s="5"/>
      <c r="K5" s="4" t="s">
        <v>6</v>
      </c>
      <c r="L5" s="7"/>
      <c r="M5" s="4" t="s">
        <v>31</v>
      </c>
      <c r="N5" s="6"/>
      <c r="O5" s="15">
        <f>P20</f>
        <v>23.4573</v>
      </c>
      <c r="P5" s="4">
        <f>AVERAGE(O5:O6)</f>
        <v>23.4573</v>
      </c>
      <c r="Q5" s="4">
        <f>SUM(P5,-P12)</f>
        <v>1.1621999999999986</v>
      </c>
      <c r="R5" s="4"/>
      <c r="S5" s="5"/>
    </row>
    <row r="6" spans="1:19" x14ac:dyDescent="0.2">
      <c r="A6" s="4" t="s">
        <v>6</v>
      </c>
      <c r="B6" s="7"/>
      <c r="C6" s="4" t="s">
        <v>31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22.865100000000002</v>
      </c>
      <c r="F12" s="4">
        <f>AVERAGE(E12:E13)</f>
        <v>22.865100000000002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31</v>
      </c>
      <c r="D18" s="4"/>
      <c r="E18" s="15">
        <f>P19</f>
        <v>23.352599999999999</v>
      </c>
      <c r="F18" s="4">
        <f>AVERAGE(E18:E19)</f>
        <v>23.352599999999999</v>
      </c>
      <c r="G18" s="4">
        <f>SUM(F18,-F25)</f>
        <v>1.0096999999999987</v>
      </c>
      <c r="H18" s="4">
        <f>SUM(G21,-G18)</f>
        <v>0.17379999999999995</v>
      </c>
      <c r="I18" s="14">
        <f>POWER(2,-H18)</f>
        <v>0.88650458630769546</v>
      </c>
      <c r="O18" s="13" t="s">
        <v>34</v>
      </c>
      <c r="P18" s="13" t="s">
        <v>31</v>
      </c>
    </row>
    <row r="19" spans="1:16" x14ac:dyDescent="0.2">
      <c r="A19" s="4" t="s">
        <v>5</v>
      </c>
      <c r="B19" s="7"/>
      <c r="C19" s="4" t="s">
        <v>31</v>
      </c>
      <c r="D19" s="7"/>
      <c r="E19" s="8" t="s">
        <v>7</v>
      </c>
      <c r="F19" s="4"/>
      <c r="G19" s="4"/>
      <c r="H19" s="4"/>
      <c r="I19" s="5"/>
      <c r="N19" s="25" t="s">
        <v>56</v>
      </c>
      <c r="O19" s="24">
        <v>22.3429</v>
      </c>
      <c r="P19" s="24">
        <v>23.352599999999999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56</v>
      </c>
      <c r="O20" s="24">
        <v>22.295100000000001</v>
      </c>
      <c r="P20" s="24">
        <v>23.4573</v>
      </c>
    </row>
    <row r="21" spans="1:16" x14ac:dyDescent="0.2">
      <c r="A21" s="4" t="s">
        <v>6</v>
      </c>
      <c r="B21" s="7"/>
      <c r="C21" s="4" t="s">
        <v>31</v>
      </c>
      <c r="D21" s="6"/>
      <c r="E21">
        <f>P22</f>
        <v>24.471599999999999</v>
      </c>
      <c r="F21" s="4">
        <f>AVERAGE(E21:E22)</f>
        <v>24.471599999999999</v>
      </c>
      <c r="G21" s="4">
        <f>SUM(F21,-F28)</f>
        <v>1.1834999999999987</v>
      </c>
      <c r="H21" s="4"/>
      <c r="I21" s="5"/>
      <c r="N21" s="25" t="s">
        <v>51</v>
      </c>
      <c r="O21" s="24">
        <v>22.865100000000002</v>
      </c>
      <c r="P21" s="24">
        <v>25.058499999999999</v>
      </c>
    </row>
    <row r="22" spans="1:16" x14ac:dyDescent="0.2">
      <c r="A22" s="4" t="s">
        <v>6</v>
      </c>
      <c r="B22" s="7"/>
      <c r="C22" s="4" t="s">
        <v>31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23.2881</v>
      </c>
      <c r="P22" s="24">
        <v>24.471599999999999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23.2881</v>
      </c>
      <c r="F28" s="4">
        <f>AVERAGE(E28:E29)</f>
        <v>23.2881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4" spans="1:76" ht="17" thickBot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76" x14ac:dyDescent="0.2">
      <c r="A35" s="20" t="s">
        <v>15</v>
      </c>
      <c r="B35" s="19" t="s">
        <v>14</v>
      </c>
      <c r="C35" s="19" t="s">
        <v>13</v>
      </c>
      <c r="D35" s="19" t="s">
        <v>12</v>
      </c>
      <c r="E35" s="19" t="s">
        <v>11</v>
      </c>
      <c r="F35" s="19" t="s">
        <v>10</v>
      </c>
      <c r="G35" s="19" t="s">
        <v>16</v>
      </c>
      <c r="H35" s="19" t="s">
        <v>17</v>
      </c>
      <c r="I35" s="18" t="s">
        <v>9</v>
      </c>
      <c r="K35" s="20" t="s">
        <v>15</v>
      </c>
      <c r="L35" s="19" t="s">
        <v>14</v>
      </c>
      <c r="M35" s="19" t="s">
        <v>13</v>
      </c>
      <c r="N35" s="19" t="s">
        <v>12</v>
      </c>
      <c r="O35" s="19" t="s">
        <v>11</v>
      </c>
      <c r="P35" s="19" t="s">
        <v>10</v>
      </c>
      <c r="Q35" s="19" t="s">
        <v>16</v>
      </c>
      <c r="R35" s="19" t="s">
        <v>17</v>
      </c>
      <c r="S35" s="18" t="s">
        <v>9</v>
      </c>
      <c r="BF35" s="20" t="s">
        <v>15</v>
      </c>
      <c r="BG35" s="19" t="s">
        <v>14</v>
      </c>
      <c r="BH35" s="19" t="s">
        <v>13</v>
      </c>
      <c r="BI35" s="19" t="s">
        <v>12</v>
      </c>
      <c r="BJ35" s="19" t="s">
        <v>11</v>
      </c>
      <c r="BK35" s="19" t="s">
        <v>10</v>
      </c>
      <c r="BL35" s="19" t="s">
        <v>16</v>
      </c>
      <c r="BM35" s="19" t="s">
        <v>17</v>
      </c>
      <c r="BN35" s="18" t="s">
        <v>9</v>
      </c>
      <c r="BP35" s="20" t="s">
        <v>15</v>
      </c>
      <c r="BQ35" s="19" t="s">
        <v>14</v>
      </c>
      <c r="BR35" s="19" t="s">
        <v>13</v>
      </c>
      <c r="BS35" s="19" t="s">
        <v>12</v>
      </c>
      <c r="BT35" s="19" t="s">
        <v>11</v>
      </c>
      <c r="BU35" s="19" t="s">
        <v>10</v>
      </c>
      <c r="BV35" s="19" t="s">
        <v>16</v>
      </c>
      <c r="BW35" s="19" t="s">
        <v>17</v>
      </c>
      <c r="BX35" s="18" t="s">
        <v>9</v>
      </c>
    </row>
    <row r="36" spans="1:76" x14ac:dyDescent="0.2">
      <c r="A36" s="17" t="s">
        <v>93</v>
      </c>
      <c r="B36" s="16" t="s">
        <v>18</v>
      </c>
      <c r="C36" s="4" t="s">
        <v>31</v>
      </c>
      <c r="D36" s="4"/>
      <c r="E36" s="15">
        <f>P56</f>
        <v>21.356200000000001</v>
      </c>
      <c r="F36" s="4">
        <f>AVERAGE(E36)</f>
        <v>21.356200000000001</v>
      </c>
      <c r="G36" s="4">
        <f>SUM(F36,-F43)</f>
        <v>0.95410000000000039</v>
      </c>
      <c r="H36" s="4">
        <f>SUM(G39,-G36)</f>
        <v>-1.8088999999999977</v>
      </c>
      <c r="I36" s="14">
        <f>POWER(2,-H36)</f>
        <v>3.503750390380918</v>
      </c>
      <c r="K36" s="17" t="s">
        <v>94</v>
      </c>
      <c r="L36" s="16" t="s">
        <v>18</v>
      </c>
      <c r="M36" s="4" t="s">
        <v>31</v>
      </c>
      <c r="N36" s="4"/>
      <c r="O36" s="15">
        <f>P56</f>
        <v>21.356200000000001</v>
      </c>
      <c r="P36" s="4">
        <f>AVERAGE(O36)</f>
        <v>21.356200000000001</v>
      </c>
      <c r="Q36" s="4">
        <f>SUM(P36,-P43)</f>
        <v>0.95410000000000039</v>
      </c>
      <c r="R36" s="4">
        <f>SUM(Q39,-Q36)</f>
        <v>7.7600000000000335E-2</v>
      </c>
      <c r="S36" s="14">
        <f>POWER(2,-R36)</f>
        <v>0.94763277377333055</v>
      </c>
      <c r="BF36" s="17" t="s">
        <v>88</v>
      </c>
      <c r="BG36" s="16" t="s">
        <v>18</v>
      </c>
      <c r="BH36" s="4" t="s">
        <v>31</v>
      </c>
      <c r="BI36" s="4"/>
      <c r="BJ36" s="15">
        <f>BU54</f>
        <v>18.143000000000001</v>
      </c>
      <c r="BK36" s="4">
        <f>AVERAGE(BJ36)</f>
        <v>18.143000000000001</v>
      </c>
      <c r="BL36" s="4">
        <f>SUM(BK36,-BK43)</f>
        <v>-6.6430000000000007</v>
      </c>
      <c r="BM36" s="4">
        <f>SUM(BL39,-BL36)</f>
        <v>2.1782000000000004</v>
      </c>
      <c r="BN36" s="14">
        <f>POWER(2,-BM36)</f>
        <v>0.22095125029544901</v>
      </c>
      <c r="BP36" s="17" t="s">
        <v>89</v>
      </c>
      <c r="BQ36" s="16" t="s">
        <v>18</v>
      </c>
      <c r="BR36" s="4" t="s">
        <v>31</v>
      </c>
      <c r="BS36" s="4"/>
      <c r="BT36" s="15">
        <f>BU54</f>
        <v>18.143000000000001</v>
      </c>
      <c r="BU36" s="4">
        <f>AVERAGE(BT36)</f>
        <v>18.143000000000001</v>
      </c>
      <c r="BV36" s="4">
        <f>SUM(BU36,-BU43)</f>
        <v>-6.6430000000000007</v>
      </c>
      <c r="BW36" s="4">
        <f>SUM(BV39,-BV36)</f>
        <v>9.7699999999999676E-2</v>
      </c>
      <c r="BX36" s="14">
        <f>POWER(2,-BW36)</f>
        <v>0.93452165499496209</v>
      </c>
    </row>
    <row r="37" spans="1:76" x14ac:dyDescent="0.2">
      <c r="A37" s="4" t="s">
        <v>5</v>
      </c>
      <c r="B37" s="7"/>
      <c r="C37" s="4" t="s">
        <v>31</v>
      </c>
      <c r="D37" s="7"/>
      <c r="F37" s="4"/>
      <c r="G37" s="4"/>
      <c r="H37" s="4"/>
      <c r="I37" s="5"/>
      <c r="K37" s="4" t="s">
        <v>5</v>
      </c>
      <c r="L37" s="7"/>
      <c r="M37" s="4" t="s">
        <v>31</v>
      </c>
      <c r="N37" s="7"/>
      <c r="P37" s="4"/>
      <c r="Q37" s="4"/>
      <c r="R37" s="4"/>
      <c r="S37" s="5"/>
      <c r="BF37" s="4" t="s">
        <v>5</v>
      </c>
      <c r="BG37" s="7"/>
      <c r="BH37" s="4" t="s">
        <v>31</v>
      </c>
      <c r="BI37" s="7"/>
      <c r="BK37" s="4"/>
      <c r="BL37" s="4"/>
      <c r="BM37" s="4"/>
      <c r="BN37" s="5"/>
      <c r="BP37" s="4" t="s">
        <v>5</v>
      </c>
      <c r="BQ37" s="7"/>
      <c r="BR37" s="4" t="s">
        <v>31</v>
      </c>
      <c r="BS37" s="7"/>
      <c r="BU37" s="4"/>
      <c r="BV37" s="4"/>
      <c r="BW37" s="4"/>
      <c r="BX37" s="5"/>
    </row>
    <row r="38" spans="1:76" x14ac:dyDescent="0.2">
      <c r="A38" s="4" t="s">
        <v>5</v>
      </c>
      <c r="B38" s="7"/>
      <c r="C38" s="4"/>
      <c r="D38" s="7"/>
      <c r="E38" s="4">
        <v>0</v>
      </c>
      <c r="F38" s="4"/>
      <c r="G38" s="4"/>
      <c r="H38" s="4"/>
      <c r="I38" s="5"/>
      <c r="K38" s="4" t="s">
        <v>5</v>
      </c>
      <c r="L38" s="7"/>
      <c r="M38" s="4"/>
      <c r="N38" s="7"/>
      <c r="O38" s="4">
        <v>0</v>
      </c>
      <c r="P38" s="4"/>
      <c r="Q38" s="4"/>
      <c r="R38" s="4"/>
      <c r="S38" s="5"/>
      <c r="BF38" s="4" t="s">
        <v>5</v>
      </c>
      <c r="BG38" s="7"/>
      <c r="BH38" s="4"/>
      <c r="BI38" s="7"/>
      <c r="BJ38" s="4">
        <v>0</v>
      </c>
      <c r="BK38" s="4"/>
      <c r="BL38" s="4"/>
      <c r="BM38" s="4"/>
      <c r="BN38" s="5"/>
      <c r="BP38" s="4" t="s">
        <v>5</v>
      </c>
      <c r="BQ38" s="7"/>
      <c r="BR38" s="4"/>
      <c r="BS38" s="7"/>
      <c r="BT38" s="4">
        <v>0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 t="s">
        <v>31</v>
      </c>
      <c r="D39" s="6"/>
      <c r="E39">
        <f>P58</f>
        <v>23.766100000000002</v>
      </c>
      <c r="F39" s="4">
        <f>AVERAGE(E39:E40)</f>
        <v>23.766100000000002</v>
      </c>
      <c r="G39" s="4">
        <f>SUM(F39,-F46)</f>
        <v>-0.85479999999999734</v>
      </c>
      <c r="H39" s="4"/>
      <c r="I39" s="5"/>
      <c r="K39" s="4" t="s">
        <v>6</v>
      </c>
      <c r="L39" s="7"/>
      <c r="M39" s="4" t="s">
        <v>31</v>
      </c>
      <c r="N39" s="6"/>
      <c r="O39" s="15">
        <f>P57</f>
        <v>21.433800000000002</v>
      </c>
      <c r="P39" s="4">
        <f>AVERAGE(O39:O40)</f>
        <v>21.433800000000002</v>
      </c>
      <c r="Q39" s="4">
        <f>SUM(P39,-P46)</f>
        <v>1.0317000000000007</v>
      </c>
      <c r="R39" s="4"/>
      <c r="S39" s="5"/>
      <c r="BF39" s="4" t="s">
        <v>6</v>
      </c>
      <c r="BG39" s="7"/>
      <c r="BH39" s="4" t="s">
        <v>31</v>
      </c>
      <c r="BI39" s="6"/>
      <c r="BJ39">
        <f>BU56</f>
        <v>18.384599999999999</v>
      </c>
      <c r="BK39" s="4">
        <f>AVERAGE(BJ39:BJ40)</f>
        <v>18.384599999999999</v>
      </c>
      <c r="BL39" s="4">
        <f>SUM(BK39,-BK46)</f>
        <v>-4.4648000000000003</v>
      </c>
      <c r="BM39" s="4"/>
      <c r="BN39" s="5"/>
      <c r="BP39" s="4" t="s">
        <v>6</v>
      </c>
      <c r="BQ39" s="7"/>
      <c r="BR39" s="4" t="s">
        <v>31</v>
      </c>
      <c r="BS39" s="6"/>
      <c r="BT39" s="15">
        <f>BU55</f>
        <v>18.188199999999998</v>
      </c>
      <c r="BU39" s="4">
        <f>AVERAGE(BT39:BT40)</f>
        <v>18.188199999999998</v>
      </c>
      <c r="BV39" s="4">
        <f>SUM(BU39,-BU46)</f>
        <v>-6.545300000000001</v>
      </c>
      <c r="BW39" s="4"/>
      <c r="BX39" s="5"/>
    </row>
    <row r="40" spans="1:76" x14ac:dyDescent="0.2">
      <c r="A40" s="4" t="s">
        <v>6</v>
      </c>
      <c r="B40" s="7"/>
      <c r="C40" s="4" t="s">
        <v>31</v>
      </c>
      <c r="D40" s="4"/>
      <c r="E40" s="8" t="s">
        <v>7</v>
      </c>
      <c r="F40" s="4"/>
      <c r="G40" s="4"/>
      <c r="H40" s="4"/>
      <c r="I40" s="5"/>
      <c r="K40" s="4" t="s">
        <v>6</v>
      </c>
      <c r="L40" s="7"/>
      <c r="M40" s="4" t="s">
        <v>31</v>
      </c>
      <c r="N40" s="4"/>
      <c r="O40" s="8" t="s">
        <v>7</v>
      </c>
      <c r="P40" s="4"/>
      <c r="Q40" s="4"/>
      <c r="R40" s="4"/>
      <c r="S40" s="5"/>
      <c r="BF40" s="4" t="s">
        <v>6</v>
      </c>
      <c r="BG40" s="7"/>
      <c r="BH40" s="4" t="s">
        <v>31</v>
      </c>
      <c r="BI40" s="4"/>
      <c r="BJ40" s="8" t="s">
        <v>7</v>
      </c>
      <c r="BK40" s="4"/>
      <c r="BL40" s="4"/>
      <c r="BM40" s="4"/>
      <c r="BN40" s="5"/>
      <c r="BP40" s="4" t="s">
        <v>6</v>
      </c>
      <c r="BQ40" s="7"/>
      <c r="BR40" s="4" t="s">
        <v>31</v>
      </c>
      <c r="BS40" s="4"/>
      <c r="BT40" s="8" t="s">
        <v>7</v>
      </c>
      <c r="BU40" s="4"/>
      <c r="BV40" s="4"/>
      <c r="BW40" s="4"/>
      <c r="BX40" s="5"/>
    </row>
    <row r="41" spans="1:76" x14ac:dyDescent="0.2">
      <c r="A41" s="4" t="s">
        <v>6</v>
      </c>
      <c r="B41" s="7"/>
      <c r="C41" s="4"/>
      <c r="D41" s="6"/>
      <c r="E41" s="4">
        <v>0</v>
      </c>
      <c r="F41" s="4"/>
      <c r="G41" s="4"/>
      <c r="H41" s="4"/>
      <c r="I41" s="5"/>
      <c r="K41" s="4" t="s">
        <v>6</v>
      </c>
      <c r="L41" s="7"/>
      <c r="M41" s="4"/>
      <c r="N41" s="6"/>
      <c r="O41" s="4">
        <v>0</v>
      </c>
      <c r="P41" s="4"/>
      <c r="Q41" s="4"/>
      <c r="R41" s="4"/>
      <c r="S41" s="5"/>
      <c r="BF41" s="4" t="s">
        <v>6</v>
      </c>
      <c r="BG41" s="7"/>
      <c r="BH41" s="4"/>
      <c r="BI41" s="6"/>
      <c r="BJ41" s="4">
        <v>0</v>
      </c>
      <c r="BK41" s="4"/>
      <c r="BL41" s="4"/>
      <c r="BM41" s="4"/>
      <c r="BN41" s="5"/>
      <c r="BP41" s="4" t="s">
        <v>6</v>
      </c>
      <c r="BQ41" s="7"/>
      <c r="BR41" s="4"/>
      <c r="BS41" s="6"/>
      <c r="BT41" s="4">
        <v>0</v>
      </c>
      <c r="BU41" s="4"/>
      <c r="BV41" s="4"/>
      <c r="BW41" s="4"/>
      <c r="BX41" s="5"/>
    </row>
    <row r="42" spans="1:76" ht="17" thickBot="1" x14ac:dyDescent="0.25">
      <c r="A42" s="12" t="s">
        <v>4</v>
      </c>
      <c r="B42" s="7"/>
      <c r="C42" s="4"/>
      <c r="D42" s="11"/>
      <c r="E42" s="11"/>
      <c r="F42" s="11"/>
      <c r="G42" s="4"/>
      <c r="H42" s="4"/>
      <c r="I42" s="5"/>
      <c r="K42" s="12" t="s">
        <v>4</v>
      </c>
      <c r="L42" s="7"/>
      <c r="M42" s="4"/>
      <c r="N42" s="11"/>
      <c r="O42" s="11"/>
      <c r="P42" s="11"/>
      <c r="Q42" s="4"/>
      <c r="R42" s="4"/>
      <c r="S42" s="5"/>
      <c r="BF42" s="12" t="s">
        <v>4</v>
      </c>
      <c r="BG42" s="7"/>
      <c r="BH42" s="4"/>
      <c r="BI42" s="11"/>
      <c r="BJ42" s="11"/>
      <c r="BK42" s="11"/>
      <c r="BL42" s="4"/>
      <c r="BM42" s="4"/>
      <c r="BN42" s="5"/>
      <c r="BP42" s="12" t="s">
        <v>4</v>
      </c>
      <c r="BQ42" s="7"/>
      <c r="BR42" s="4"/>
      <c r="BS42" s="11"/>
      <c r="BT42" s="11"/>
      <c r="BU42" s="11"/>
      <c r="BV42" s="4"/>
      <c r="BW42" s="4"/>
      <c r="BX42" s="5"/>
    </row>
    <row r="43" spans="1:76" ht="17" thickTop="1" x14ac:dyDescent="0.2">
      <c r="A43" s="4" t="s">
        <v>8</v>
      </c>
      <c r="B43" s="7"/>
      <c r="C43" s="4" t="s">
        <v>34</v>
      </c>
      <c r="D43" s="7"/>
      <c r="E43" s="10">
        <f>O56</f>
        <v>20.402100000000001</v>
      </c>
      <c r="F43" s="4">
        <f>AVERAGE(E43)</f>
        <v>20.402100000000001</v>
      </c>
      <c r="G43" s="4"/>
      <c r="H43" s="4"/>
      <c r="I43" s="5"/>
      <c r="K43" s="4" t="s">
        <v>8</v>
      </c>
      <c r="L43" s="7"/>
      <c r="M43" s="4" t="s">
        <v>34</v>
      </c>
      <c r="N43" s="7"/>
      <c r="O43" s="10">
        <f>O56</f>
        <v>20.402100000000001</v>
      </c>
      <c r="P43" s="4">
        <f>AVERAGE(O43)</f>
        <v>20.402100000000001</v>
      </c>
      <c r="Q43" s="4"/>
      <c r="R43" s="4"/>
      <c r="S43" s="5"/>
      <c r="BF43" s="4" t="s">
        <v>8</v>
      </c>
      <c r="BG43" s="7"/>
      <c r="BH43" s="4" t="s">
        <v>34</v>
      </c>
      <c r="BI43" s="7"/>
      <c r="BJ43" s="10">
        <f>BT54</f>
        <v>24.786000000000001</v>
      </c>
      <c r="BK43" s="4">
        <f>AVERAGE(BJ43)</f>
        <v>24.786000000000001</v>
      </c>
      <c r="BL43" s="4"/>
      <c r="BM43" s="4"/>
      <c r="BN43" s="5"/>
      <c r="BP43" s="4" t="s">
        <v>8</v>
      </c>
      <c r="BQ43" s="7"/>
      <c r="BR43" s="4" t="s">
        <v>34</v>
      </c>
      <c r="BS43" s="7"/>
      <c r="BT43" s="10">
        <f>BT54</f>
        <v>24.786000000000001</v>
      </c>
      <c r="BU43" s="4">
        <f>AVERAGE(BT43)</f>
        <v>24.786000000000001</v>
      </c>
      <c r="BV43" s="4"/>
      <c r="BW43" s="4"/>
      <c r="BX43" s="5"/>
    </row>
    <row r="44" spans="1:76" x14ac:dyDescent="0.2">
      <c r="A44" s="4" t="s">
        <v>5</v>
      </c>
      <c r="B44" s="7"/>
      <c r="C44" s="4" t="s">
        <v>34</v>
      </c>
      <c r="D44" s="7"/>
      <c r="F44" s="4"/>
      <c r="G44" s="4"/>
      <c r="H44" s="4"/>
      <c r="I44" s="5"/>
      <c r="K44" s="4" t="s">
        <v>5</v>
      </c>
      <c r="L44" s="7"/>
      <c r="M44" s="4" t="s">
        <v>34</v>
      </c>
      <c r="N44" s="7"/>
      <c r="P44" s="4"/>
      <c r="Q44" s="4"/>
      <c r="R44" s="4"/>
      <c r="S44" s="5"/>
      <c r="BF44" s="4" t="s">
        <v>5</v>
      </c>
      <c r="BG44" s="7"/>
      <c r="BH44" s="4" t="s">
        <v>34</v>
      </c>
      <c r="BI44" s="7"/>
      <c r="BK44" s="4"/>
      <c r="BL44" s="4"/>
      <c r="BM44" s="4"/>
      <c r="BN44" s="5"/>
      <c r="BP44" s="4" t="s">
        <v>5</v>
      </c>
      <c r="BQ44" s="7"/>
      <c r="BR44" s="4" t="s">
        <v>34</v>
      </c>
      <c r="BS44" s="7"/>
      <c r="BU44" s="4"/>
      <c r="BV44" s="4"/>
      <c r="BW44" s="4"/>
      <c r="BX44" s="5"/>
    </row>
    <row r="45" spans="1:76" x14ac:dyDescent="0.2">
      <c r="A45" s="4" t="s">
        <v>5</v>
      </c>
      <c r="B45" s="7"/>
      <c r="C45" s="4"/>
      <c r="D45" s="7"/>
      <c r="E45" s="4">
        <v>0</v>
      </c>
      <c r="F45" s="4"/>
      <c r="G45" s="4"/>
      <c r="H45" s="4"/>
      <c r="I45" s="5"/>
      <c r="K45" s="4" t="s">
        <v>5</v>
      </c>
      <c r="L45" s="7"/>
      <c r="M45" s="4"/>
      <c r="N45" s="7"/>
      <c r="O45" s="4">
        <v>0</v>
      </c>
      <c r="P45" s="4"/>
      <c r="Q45" s="4"/>
      <c r="R45" s="4"/>
      <c r="S45" s="5"/>
      <c r="BF45" s="4" t="s">
        <v>5</v>
      </c>
      <c r="BG45" s="7"/>
      <c r="BH45" s="4"/>
      <c r="BI45" s="7"/>
      <c r="BJ45" s="4">
        <v>0</v>
      </c>
      <c r="BK45" s="4"/>
      <c r="BL45" s="4"/>
      <c r="BM45" s="4"/>
      <c r="BN45" s="5"/>
      <c r="BP45" s="4" t="s">
        <v>5</v>
      </c>
      <c r="BQ45" s="7"/>
      <c r="BR45" s="4"/>
      <c r="BS45" s="7"/>
      <c r="BT45" s="4">
        <v>0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 t="s">
        <v>34</v>
      </c>
      <c r="D46" s="6"/>
      <c r="E46">
        <f>O58</f>
        <v>24.620899999999999</v>
      </c>
      <c r="F46" s="4">
        <f>AVERAGE(E46:E47)</f>
        <v>24.620899999999999</v>
      </c>
      <c r="G46" s="4"/>
      <c r="H46" s="4"/>
      <c r="I46" s="5"/>
      <c r="K46" s="4" t="s">
        <v>6</v>
      </c>
      <c r="L46" s="7"/>
      <c r="M46" s="4" t="s">
        <v>34</v>
      </c>
      <c r="N46" s="6"/>
      <c r="O46" s="21">
        <f>O57</f>
        <v>20.402100000000001</v>
      </c>
      <c r="P46" s="4">
        <f>AVERAGE(O46:O47)</f>
        <v>20.402100000000001</v>
      </c>
      <c r="Q46" s="4"/>
      <c r="R46" s="4"/>
      <c r="S46" s="5"/>
      <c r="BF46" s="4" t="s">
        <v>6</v>
      </c>
      <c r="BG46" s="7"/>
      <c r="BH46" s="4" t="s">
        <v>34</v>
      </c>
      <c r="BI46" s="6"/>
      <c r="BJ46">
        <f>BT56</f>
        <v>22.849399999999999</v>
      </c>
      <c r="BK46" s="4">
        <f>AVERAGE(BJ46:BJ47)</f>
        <v>22.849399999999999</v>
      </c>
      <c r="BL46" s="4"/>
      <c r="BM46" s="4"/>
      <c r="BN46" s="5"/>
      <c r="BP46" s="4" t="s">
        <v>6</v>
      </c>
      <c r="BQ46" s="7"/>
      <c r="BR46" s="4" t="s">
        <v>34</v>
      </c>
      <c r="BS46" s="6"/>
      <c r="BT46" s="21">
        <f>BT55</f>
        <v>24.733499999999999</v>
      </c>
      <c r="BU46" s="4">
        <f>AVERAGE(BT46:BT47)</f>
        <v>24.733499999999999</v>
      </c>
      <c r="BV46" s="4"/>
      <c r="BW46" s="4"/>
      <c r="BX46" s="5"/>
    </row>
    <row r="47" spans="1:76" x14ac:dyDescent="0.2">
      <c r="A47" s="4" t="s">
        <v>6</v>
      </c>
      <c r="B47" s="7"/>
      <c r="C47" s="4" t="s">
        <v>34</v>
      </c>
      <c r="D47" s="6"/>
      <c r="E47" s="8" t="s">
        <v>7</v>
      </c>
      <c r="F47" s="4"/>
      <c r="G47" s="4"/>
      <c r="H47" s="4"/>
      <c r="I47" s="5"/>
      <c r="K47" s="4" t="s">
        <v>6</v>
      </c>
      <c r="L47" s="7"/>
      <c r="M47" s="4" t="s">
        <v>34</v>
      </c>
      <c r="N47" s="6"/>
      <c r="O47" s="8" t="s">
        <v>7</v>
      </c>
      <c r="P47" s="4"/>
      <c r="Q47" s="4"/>
      <c r="R47" s="4"/>
      <c r="S47" s="5"/>
      <c r="BF47" s="4" t="s">
        <v>6</v>
      </c>
      <c r="BG47" s="7"/>
      <c r="BH47" s="4" t="s">
        <v>34</v>
      </c>
      <c r="BI47" s="6"/>
      <c r="BJ47" s="8" t="s">
        <v>7</v>
      </c>
      <c r="BK47" s="4"/>
      <c r="BL47" s="4"/>
      <c r="BM47" s="4"/>
      <c r="BN47" s="5"/>
      <c r="BP47" s="4" t="s">
        <v>6</v>
      </c>
      <c r="BQ47" s="7"/>
      <c r="BR47" s="4" t="s">
        <v>34</v>
      </c>
      <c r="BS47" s="6"/>
      <c r="BT47" s="8" t="s">
        <v>7</v>
      </c>
      <c r="BU47" s="4"/>
      <c r="BV47" s="4"/>
      <c r="BW47" s="4"/>
      <c r="BX47" s="5"/>
    </row>
    <row r="48" spans="1:76" x14ac:dyDescent="0.2">
      <c r="A48" s="4" t="s">
        <v>6</v>
      </c>
      <c r="B48" s="7"/>
      <c r="C48" s="4"/>
      <c r="D48" s="6"/>
      <c r="E48" s="4">
        <v>0</v>
      </c>
      <c r="F48" s="4"/>
      <c r="G48" s="4"/>
      <c r="H48" s="4"/>
      <c r="I48" s="5"/>
      <c r="K48" s="4" t="s">
        <v>6</v>
      </c>
      <c r="L48" s="7"/>
      <c r="M48" s="4"/>
      <c r="N48" s="6"/>
      <c r="O48" s="4">
        <v>0</v>
      </c>
      <c r="P48" s="4"/>
      <c r="Q48" s="4"/>
      <c r="R48" s="4"/>
      <c r="S48" s="5"/>
      <c r="BF48" s="4" t="s">
        <v>6</v>
      </c>
      <c r="BG48" s="7"/>
      <c r="BH48" s="4"/>
      <c r="BI48" s="6"/>
      <c r="BJ48" s="4">
        <v>0</v>
      </c>
      <c r="BK48" s="4"/>
      <c r="BL48" s="4"/>
      <c r="BM48" s="4"/>
      <c r="BN48" s="5"/>
      <c r="BP48" s="4" t="s">
        <v>6</v>
      </c>
      <c r="BQ48" s="7"/>
      <c r="BR48" s="4"/>
      <c r="BS48" s="6"/>
      <c r="BT48" s="4">
        <v>0</v>
      </c>
      <c r="BU48" s="4"/>
      <c r="BV48" s="4"/>
      <c r="BW48" s="4"/>
      <c r="BX48" s="5"/>
    </row>
    <row r="49" spans="1:76" ht="17" thickBot="1" x14ac:dyDescent="0.25">
      <c r="A49" s="4" t="s">
        <v>5</v>
      </c>
      <c r="B49" s="3" t="s">
        <v>4</v>
      </c>
      <c r="C49" s="4"/>
      <c r="D49" s="3"/>
      <c r="E49" s="3"/>
      <c r="F49" s="3"/>
      <c r="G49" s="3"/>
      <c r="H49" s="3"/>
      <c r="I49" s="2"/>
      <c r="K49" s="4" t="s">
        <v>5</v>
      </c>
      <c r="L49" s="3" t="s">
        <v>4</v>
      </c>
      <c r="M49" s="4"/>
      <c r="N49" s="3"/>
      <c r="O49" s="3"/>
      <c r="P49" s="3"/>
      <c r="Q49" s="3"/>
      <c r="R49" s="3"/>
      <c r="S49" s="2"/>
      <c r="BF49" s="4" t="s">
        <v>5</v>
      </c>
      <c r="BG49" s="3" t="s">
        <v>4</v>
      </c>
      <c r="BH49" s="4"/>
      <c r="BI49" s="3"/>
      <c r="BJ49" s="3"/>
      <c r="BK49" s="3"/>
      <c r="BL49" s="3"/>
      <c r="BM49" s="3"/>
      <c r="BN49" s="2"/>
      <c r="BP49" s="4" t="s">
        <v>5</v>
      </c>
      <c r="BQ49" s="3" t="s">
        <v>4</v>
      </c>
      <c r="BR49" s="4"/>
      <c r="BS49" s="3"/>
      <c r="BT49" s="3"/>
      <c r="BU49" s="3"/>
      <c r="BV49" s="3"/>
      <c r="BW49" s="3"/>
      <c r="BX49" s="2"/>
    </row>
    <row r="50" spans="1:76" ht="17" thickBot="1" x14ac:dyDescent="0.25"/>
    <row r="51" spans="1:76" x14ac:dyDescent="0.2">
      <c r="A51" s="20" t="s">
        <v>15</v>
      </c>
      <c r="B51" s="19" t="s">
        <v>14</v>
      </c>
      <c r="C51" s="19" t="s">
        <v>13</v>
      </c>
      <c r="D51" s="19" t="s">
        <v>12</v>
      </c>
      <c r="E51" s="19" t="s">
        <v>11</v>
      </c>
      <c r="F51" s="19" t="s">
        <v>10</v>
      </c>
      <c r="G51" s="19" t="s">
        <v>16</v>
      </c>
      <c r="H51" s="19" t="s">
        <v>17</v>
      </c>
      <c r="I51" s="18" t="s">
        <v>9</v>
      </c>
      <c r="BF51" s="20" t="s">
        <v>15</v>
      </c>
      <c r="BG51" s="19" t="s">
        <v>14</v>
      </c>
      <c r="BH51" s="19" t="s">
        <v>13</v>
      </c>
      <c r="BI51" s="19" t="s">
        <v>12</v>
      </c>
      <c r="BJ51" s="19" t="s">
        <v>11</v>
      </c>
      <c r="BK51" s="19" t="s">
        <v>10</v>
      </c>
      <c r="BL51" s="19" t="s">
        <v>16</v>
      </c>
      <c r="BM51" s="19" t="s">
        <v>17</v>
      </c>
      <c r="BN51" s="18" t="s">
        <v>9</v>
      </c>
    </row>
    <row r="52" spans="1:76" x14ac:dyDescent="0.2">
      <c r="A52" s="17" t="s">
        <v>93</v>
      </c>
      <c r="B52" s="16" t="s">
        <v>19</v>
      </c>
      <c r="C52" s="4" t="s">
        <v>31</v>
      </c>
      <c r="D52" s="4"/>
      <c r="E52" s="15">
        <f>P56</f>
        <v>21.356200000000001</v>
      </c>
      <c r="F52" s="4">
        <f>AVERAGE(E52:E53)</f>
        <v>21.356200000000001</v>
      </c>
      <c r="G52" s="4">
        <f>SUM(F52,-F59)</f>
        <v>0.95410000000000039</v>
      </c>
      <c r="H52" s="4">
        <f>SUM(G55,-G52)</f>
        <v>-1.8556999999999988</v>
      </c>
      <c r="I52" s="14">
        <f>POWER(2,-H52)</f>
        <v>3.6192731665787861</v>
      </c>
      <c r="BF52" s="17" t="s">
        <v>88</v>
      </c>
      <c r="BG52" s="16" t="s">
        <v>19</v>
      </c>
      <c r="BH52" s="4" t="s">
        <v>31</v>
      </c>
      <c r="BI52" s="4"/>
      <c r="BJ52" s="15">
        <f>BU54</f>
        <v>18.143000000000001</v>
      </c>
      <c r="BK52" s="4">
        <f>AVERAGE(BJ52:BJ53)</f>
        <v>18.143000000000001</v>
      </c>
      <c r="BL52" s="4">
        <f>SUM(BK52,-BK59)</f>
        <v>-6.6430000000000007</v>
      </c>
      <c r="BM52" s="4">
        <f>SUM(BL55,-BL52)</f>
        <v>2.2745999999999995</v>
      </c>
      <c r="BN52" s="14">
        <f>POWER(2,-BM52)</f>
        <v>0.20666987265148809</v>
      </c>
    </row>
    <row r="53" spans="1:76" x14ac:dyDescent="0.2">
      <c r="A53" s="4" t="s">
        <v>5</v>
      </c>
      <c r="B53" s="7"/>
      <c r="C53" s="4" t="s">
        <v>31</v>
      </c>
      <c r="D53" s="7"/>
      <c r="E53" s="8" t="s">
        <v>7</v>
      </c>
      <c r="F53" s="4"/>
      <c r="G53" s="4"/>
      <c r="H53" s="4"/>
      <c r="I53" s="5"/>
      <c r="BF53" s="4" t="s">
        <v>5</v>
      </c>
      <c r="BG53" s="7"/>
      <c r="BH53" s="4" t="s">
        <v>31</v>
      </c>
      <c r="BI53" s="7"/>
      <c r="BJ53" s="8" t="s">
        <v>7</v>
      </c>
      <c r="BK53" s="4"/>
      <c r="BL53" s="4"/>
      <c r="BM53" s="4"/>
      <c r="BN53" s="5"/>
      <c r="BT53" s="13" t="s">
        <v>34</v>
      </c>
      <c r="BU53" s="13" t="s">
        <v>31</v>
      </c>
    </row>
    <row r="54" spans="1:76" x14ac:dyDescent="0.2">
      <c r="A54" s="4" t="s">
        <v>5</v>
      </c>
      <c r="B54" s="7"/>
      <c r="C54" s="4"/>
      <c r="D54" s="7"/>
      <c r="E54" s="4">
        <v>0</v>
      </c>
      <c r="F54" s="4"/>
      <c r="G54" s="4"/>
      <c r="H54" s="4"/>
      <c r="I54" s="5"/>
      <c r="BF54" s="4" t="s">
        <v>5</v>
      </c>
      <c r="BG54" s="7"/>
      <c r="BH54" s="4"/>
      <c r="BI54" s="7"/>
      <c r="BJ54" s="4">
        <v>0</v>
      </c>
      <c r="BK54" s="4"/>
      <c r="BL54" s="4"/>
      <c r="BM54" s="4"/>
      <c r="BN54" s="5"/>
      <c r="BS54" s="22" t="s">
        <v>90</v>
      </c>
      <c r="BT54" s="23">
        <v>24.786000000000001</v>
      </c>
      <c r="BU54" s="23">
        <v>18.143000000000001</v>
      </c>
    </row>
    <row r="55" spans="1:76" x14ac:dyDescent="0.2">
      <c r="A55" s="4" t="s">
        <v>6</v>
      </c>
      <c r="B55" s="7"/>
      <c r="C55" s="4" t="s">
        <v>31</v>
      </c>
      <c r="D55" s="6"/>
      <c r="E55">
        <f>P59</f>
        <v>23.932600000000001</v>
      </c>
      <c r="F55" s="4">
        <f>AVERAGE(E55:E56)</f>
        <v>23.932600000000001</v>
      </c>
      <c r="G55" s="4">
        <f>SUM(F55,-F62)</f>
        <v>-0.9015999999999984</v>
      </c>
      <c r="H55" s="4"/>
      <c r="I55" s="5"/>
      <c r="O55" s="13" t="s">
        <v>34</v>
      </c>
      <c r="P55" s="13" t="s">
        <v>31</v>
      </c>
      <c r="BF55" s="4" t="s">
        <v>6</v>
      </c>
      <c r="BG55" s="7"/>
      <c r="BH55" s="4" t="s">
        <v>31</v>
      </c>
      <c r="BI55" s="6"/>
      <c r="BJ55">
        <f>BU57</f>
        <v>18.382899999999999</v>
      </c>
      <c r="BK55" s="4">
        <f>AVERAGE(BJ55:BJ56)</f>
        <v>18.382899999999999</v>
      </c>
      <c r="BL55" s="4">
        <f>SUM(BK55,-BK62)</f>
        <v>-4.3684000000000012</v>
      </c>
      <c r="BM55" s="4"/>
      <c r="BN55" s="5"/>
      <c r="BS55" s="22" t="s">
        <v>90</v>
      </c>
      <c r="BT55" s="23">
        <v>24.733499999999999</v>
      </c>
      <c r="BU55" s="23">
        <v>18.188199999999998</v>
      </c>
    </row>
    <row r="56" spans="1:76" x14ac:dyDescent="0.2">
      <c r="A56" s="4" t="s">
        <v>6</v>
      </c>
      <c r="B56" s="7"/>
      <c r="C56" s="4" t="s">
        <v>31</v>
      </c>
      <c r="D56" s="4"/>
      <c r="E56" s="8" t="s">
        <v>7</v>
      </c>
      <c r="F56" s="4"/>
      <c r="G56" s="4"/>
      <c r="H56" s="4"/>
      <c r="I56" s="5"/>
      <c r="N56" t="s">
        <v>58</v>
      </c>
      <c r="O56" s="24">
        <v>20.402100000000001</v>
      </c>
      <c r="P56" s="24">
        <v>21.356200000000001</v>
      </c>
      <c r="BF56" s="4" t="s">
        <v>6</v>
      </c>
      <c r="BG56" s="7"/>
      <c r="BH56" s="4" t="s">
        <v>31</v>
      </c>
      <c r="BI56" s="4"/>
      <c r="BJ56" s="8" t="s">
        <v>7</v>
      </c>
      <c r="BK56" s="4"/>
      <c r="BL56" s="4"/>
      <c r="BM56" s="4"/>
      <c r="BN56" s="5"/>
      <c r="BS56" s="22" t="s">
        <v>91</v>
      </c>
      <c r="BT56" s="24">
        <v>22.849399999999999</v>
      </c>
      <c r="BU56" s="24">
        <v>18.384599999999999</v>
      </c>
    </row>
    <row r="57" spans="1:76" x14ac:dyDescent="0.2">
      <c r="A57" s="4" t="s">
        <v>6</v>
      </c>
      <c r="B57" s="7"/>
      <c r="C57" s="4"/>
      <c r="D57" s="6"/>
      <c r="E57" s="4">
        <v>0</v>
      </c>
      <c r="F57" s="4"/>
      <c r="G57" s="4"/>
      <c r="H57" s="4"/>
      <c r="I57" s="5"/>
      <c r="N57" t="s">
        <v>47</v>
      </c>
      <c r="O57" s="24">
        <v>20.402100000000001</v>
      </c>
      <c r="P57" s="24">
        <v>21.433800000000002</v>
      </c>
      <c r="BF57" s="4" t="s">
        <v>6</v>
      </c>
      <c r="BG57" s="7"/>
      <c r="BH57" s="4"/>
      <c r="BI57" s="6"/>
      <c r="BJ57" s="4">
        <v>0</v>
      </c>
      <c r="BK57" s="4"/>
      <c r="BL57" s="4"/>
      <c r="BM57" s="4"/>
      <c r="BN57" s="5"/>
      <c r="BS57" s="22" t="s">
        <v>92</v>
      </c>
      <c r="BT57" s="24">
        <v>22.751300000000001</v>
      </c>
      <c r="BU57" s="24">
        <v>18.382899999999999</v>
      </c>
    </row>
    <row r="58" spans="1:76" ht="17" thickBot="1" x14ac:dyDescent="0.25">
      <c r="A58" s="12" t="s">
        <v>4</v>
      </c>
      <c r="B58" s="7"/>
      <c r="C58" s="4"/>
      <c r="D58" s="11"/>
      <c r="E58" s="11"/>
      <c r="F58" s="11"/>
      <c r="G58" s="4"/>
      <c r="H58" s="4"/>
      <c r="I58" s="5"/>
      <c r="N58" t="s">
        <v>53</v>
      </c>
      <c r="O58" s="24">
        <v>24.620899999999999</v>
      </c>
      <c r="P58" s="24">
        <v>23.766100000000002</v>
      </c>
      <c r="BF58" s="12" t="s">
        <v>4</v>
      </c>
      <c r="BG58" s="7"/>
      <c r="BH58" s="4"/>
      <c r="BI58" s="11"/>
      <c r="BJ58" s="11"/>
      <c r="BK58" s="11"/>
      <c r="BL58" s="4"/>
      <c r="BM58" s="4"/>
      <c r="BN58" s="5"/>
    </row>
    <row r="59" spans="1:76" ht="17" thickTop="1" x14ac:dyDescent="0.2">
      <c r="A59" s="4" t="s">
        <v>8</v>
      </c>
      <c r="B59" s="7"/>
      <c r="C59" s="4" t="s">
        <v>34</v>
      </c>
      <c r="D59" s="7"/>
      <c r="E59" s="10">
        <f>O56</f>
        <v>20.402100000000001</v>
      </c>
      <c r="F59" s="4">
        <f>AVERAGE(E59:E60)</f>
        <v>20.402100000000001</v>
      </c>
      <c r="G59" s="4"/>
      <c r="H59" s="4"/>
      <c r="I59" s="5"/>
      <c r="N59" t="s">
        <v>53</v>
      </c>
      <c r="O59" s="24">
        <v>24.834199999999999</v>
      </c>
      <c r="P59" s="24">
        <v>23.932600000000001</v>
      </c>
      <c r="BF59" s="4" t="s">
        <v>8</v>
      </c>
      <c r="BG59" s="7"/>
      <c r="BH59" s="4" t="s">
        <v>34</v>
      </c>
      <c r="BI59" s="7"/>
      <c r="BJ59" s="10">
        <f>BT54</f>
        <v>24.786000000000001</v>
      </c>
      <c r="BK59" s="4">
        <f>AVERAGE(BJ59:BJ60)</f>
        <v>24.786000000000001</v>
      </c>
      <c r="BL59" s="4"/>
      <c r="BM59" s="4"/>
      <c r="BN59" s="5"/>
    </row>
    <row r="60" spans="1:76" x14ac:dyDescent="0.2">
      <c r="A60" s="4" t="s">
        <v>5</v>
      </c>
      <c r="B60" s="7"/>
      <c r="C60" s="4" t="s">
        <v>34</v>
      </c>
      <c r="D60" s="7"/>
      <c r="E60" s="8" t="s">
        <v>7</v>
      </c>
      <c r="F60" s="4"/>
      <c r="G60" s="4"/>
      <c r="H60" s="4"/>
      <c r="I60" s="5"/>
      <c r="BF60" s="4" t="s">
        <v>5</v>
      </c>
      <c r="BG60" s="7"/>
      <c r="BH60" s="4" t="s">
        <v>34</v>
      </c>
      <c r="BI60" s="7"/>
      <c r="BJ60" s="8" t="s">
        <v>7</v>
      </c>
      <c r="BK60" s="4"/>
      <c r="BL60" s="4"/>
      <c r="BM60" s="4"/>
      <c r="BN60" s="5"/>
    </row>
    <row r="61" spans="1:76" x14ac:dyDescent="0.2">
      <c r="A61" s="4" t="s">
        <v>5</v>
      </c>
      <c r="B61" s="7"/>
      <c r="C61" s="4"/>
      <c r="D61" s="7"/>
      <c r="E61" s="4">
        <v>0</v>
      </c>
      <c r="F61" s="4"/>
      <c r="G61" s="4"/>
      <c r="H61" s="4"/>
      <c r="I61" s="5"/>
      <c r="BF61" s="4" t="s">
        <v>5</v>
      </c>
      <c r="BG61" s="7"/>
      <c r="BH61" s="4"/>
      <c r="BI61" s="7"/>
      <c r="BJ61" s="4">
        <v>0</v>
      </c>
      <c r="BK61" s="4"/>
      <c r="BL61" s="4"/>
      <c r="BM61" s="4"/>
      <c r="BN61" s="5"/>
    </row>
    <row r="62" spans="1:76" x14ac:dyDescent="0.2">
      <c r="A62" s="4" t="s">
        <v>6</v>
      </c>
      <c r="B62" s="7"/>
      <c r="C62" s="4" t="s">
        <v>34</v>
      </c>
      <c r="D62" s="6"/>
      <c r="E62">
        <f>O59</f>
        <v>24.834199999999999</v>
      </c>
      <c r="F62" s="4">
        <f>AVERAGE(E62:E63)</f>
        <v>24.834199999999999</v>
      </c>
      <c r="G62" s="4"/>
      <c r="H62" s="4"/>
      <c r="I62" s="5"/>
      <c r="BF62" s="4" t="s">
        <v>6</v>
      </c>
      <c r="BG62" s="7"/>
      <c r="BH62" s="4" t="s">
        <v>34</v>
      </c>
      <c r="BI62" s="6"/>
      <c r="BJ62">
        <f>BT57</f>
        <v>22.751300000000001</v>
      </c>
      <c r="BK62" s="4">
        <f>AVERAGE(BJ62:BJ63)</f>
        <v>22.751300000000001</v>
      </c>
      <c r="BL62" s="4"/>
      <c r="BM62" s="4"/>
      <c r="BN62" s="5"/>
    </row>
    <row r="63" spans="1:76" x14ac:dyDescent="0.2">
      <c r="A63" s="4" t="s">
        <v>6</v>
      </c>
      <c r="B63" s="7"/>
      <c r="C63" s="4" t="s">
        <v>34</v>
      </c>
      <c r="D63" s="6"/>
      <c r="E63" s="8" t="s">
        <v>7</v>
      </c>
      <c r="F63" s="4"/>
      <c r="G63" s="4"/>
      <c r="H63" s="4"/>
      <c r="I63" s="5"/>
      <c r="BF63" s="4" t="s">
        <v>6</v>
      </c>
      <c r="BG63" s="7"/>
      <c r="BH63" s="4" t="s">
        <v>34</v>
      </c>
      <c r="BI63" s="6"/>
      <c r="BJ63" s="8" t="s">
        <v>7</v>
      </c>
      <c r="BK63" s="4"/>
      <c r="BL63" s="4"/>
      <c r="BM63" s="4"/>
      <c r="BN63" s="5"/>
    </row>
    <row r="64" spans="1:76" x14ac:dyDescent="0.2">
      <c r="A64" s="4" t="s">
        <v>6</v>
      </c>
      <c r="B64" s="7"/>
      <c r="C64" s="4"/>
      <c r="D64" s="6"/>
      <c r="E64" s="4">
        <v>0</v>
      </c>
      <c r="F64" s="4"/>
      <c r="G64" s="4"/>
      <c r="H64" s="4"/>
      <c r="I64" s="5"/>
      <c r="BF64" s="4" t="s">
        <v>6</v>
      </c>
      <c r="BG64" s="7"/>
      <c r="BH64" s="4"/>
      <c r="BI64" s="6"/>
      <c r="BJ64" s="4">
        <v>0</v>
      </c>
      <c r="BK64" s="4"/>
      <c r="BL64" s="4"/>
      <c r="BM64" s="4"/>
      <c r="BN64" s="5"/>
    </row>
    <row r="65" spans="1:66" ht="17" thickBot="1" x14ac:dyDescent="0.25">
      <c r="A65" s="4" t="s">
        <v>5</v>
      </c>
      <c r="B65" s="3" t="s">
        <v>4</v>
      </c>
      <c r="C65" s="4"/>
      <c r="D65" s="3"/>
      <c r="E65" s="3"/>
      <c r="F65" s="3"/>
      <c r="G65" s="3"/>
      <c r="H65" s="3"/>
      <c r="I65" s="2"/>
      <c r="BF65" s="4" t="s">
        <v>5</v>
      </c>
      <c r="BG65" s="3" t="s">
        <v>4</v>
      </c>
      <c r="BH65" s="4"/>
      <c r="BI65" s="3"/>
      <c r="BJ65" s="3"/>
      <c r="BK65" s="3"/>
      <c r="BL65" s="3"/>
      <c r="BM65" s="3"/>
      <c r="BN65" s="2"/>
    </row>
    <row r="66" spans="1:66" ht="17" thickBot="1" x14ac:dyDescent="0.25">
      <c r="A66" s="4"/>
      <c r="B66" s="4"/>
      <c r="C66" s="4"/>
      <c r="D66" s="4"/>
      <c r="E66" s="4"/>
      <c r="F66" s="4"/>
      <c r="G66" s="4"/>
      <c r="H66" s="4"/>
      <c r="I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x14ac:dyDescent="0.2">
      <c r="A67" s="20" t="s">
        <v>15</v>
      </c>
      <c r="B67" s="19" t="s">
        <v>14</v>
      </c>
      <c r="C67" s="19" t="s">
        <v>13</v>
      </c>
      <c r="D67" s="19" t="s">
        <v>12</v>
      </c>
      <c r="E67" s="19" t="s">
        <v>11</v>
      </c>
      <c r="F67" s="19" t="s">
        <v>10</v>
      </c>
      <c r="G67" s="19" t="s">
        <v>16</v>
      </c>
      <c r="H67" s="19" t="s">
        <v>17</v>
      </c>
      <c r="I67" s="18" t="s">
        <v>9</v>
      </c>
      <c r="K67" s="20" t="s">
        <v>15</v>
      </c>
      <c r="L67" s="19" t="s">
        <v>14</v>
      </c>
      <c r="M67" s="19" t="s">
        <v>13</v>
      </c>
      <c r="N67" s="19" t="s">
        <v>12</v>
      </c>
      <c r="O67" s="19" t="s">
        <v>11</v>
      </c>
      <c r="P67" s="19" t="s">
        <v>10</v>
      </c>
      <c r="Q67" s="19" t="s">
        <v>16</v>
      </c>
      <c r="R67" s="19" t="s">
        <v>17</v>
      </c>
      <c r="S67" s="18" t="s">
        <v>9</v>
      </c>
    </row>
    <row r="68" spans="1:66" x14ac:dyDescent="0.2">
      <c r="A68" s="17" t="s">
        <v>100</v>
      </c>
      <c r="B68" s="16" t="s">
        <v>18</v>
      </c>
      <c r="C68" s="4" t="s">
        <v>31</v>
      </c>
      <c r="D68" s="4"/>
      <c r="E68" s="15">
        <f>P88</f>
        <v>22.433800000000002</v>
      </c>
      <c r="F68" s="4">
        <f>AVERAGE(E68)</f>
        <v>22.433800000000002</v>
      </c>
      <c r="G68" s="4">
        <f>SUM(F68,-F75)</f>
        <v>0.59580000000000055</v>
      </c>
      <c r="H68" s="4">
        <f>SUM(G71,-G68)</f>
        <v>-0.21130000000000138</v>
      </c>
      <c r="I68" s="14">
        <f>POWER(2,-H68)</f>
        <v>1.1577309353413729</v>
      </c>
      <c r="K68" s="17" t="s">
        <v>101</v>
      </c>
      <c r="L68" s="16" t="s">
        <v>18</v>
      </c>
      <c r="M68" s="4" t="s">
        <v>31</v>
      </c>
      <c r="N68" s="4"/>
      <c r="O68" s="15">
        <f>P88</f>
        <v>22.433800000000002</v>
      </c>
      <c r="P68" s="4">
        <f>AVERAGE(O68)</f>
        <v>22.433800000000002</v>
      </c>
      <c r="Q68" s="4">
        <f>SUM(P68,-P75)</f>
        <v>0.59580000000000055</v>
      </c>
      <c r="R68" s="4">
        <f>SUM(Q71,-Q68)</f>
        <v>-0.1142000000000003</v>
      </c>
      <c r="S68" s="14">
        <f>POWER(2,-R68)</f>
        <v>1.0823746831175747</v>
      </c>
    </row>
    <row r="69" spans="1:66" x14ac:dyDescent="0.2">
      <c r="A69" s="4" t="s">
        <v>5</v>
      </c>
      <c r="B69" s="7"/>
      <c r="C69" s="4" t="s">
        <v>31</v>
      </c>
      <c r="D69" s="7"/>
      <c r="F69" s="4"/>
      <c r="G69" s="4"/>
      <c r="H69" s="4"/>
      <c r="I69" s="5"/>
      <c r="K69" s="4" t="s">
        <v>5</v>
      </c>
      <c r="L69" s="7"/>
      <c r="M69" s="4" t="s">
        <v>31</v>
      </c>
      <c r="N69" s="7"/>
      <c r="P69" s="4"/>
      <c r="Q69" s="4"/>
      <c r="R69" s="4"/>
      <c r="S69" s="5"/>
    </row>
    <row r="70" spans="1:66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66" x14ac:dyDescent="0.2">
      <c r="A71" s="4" t="s">
        <v>6</v>
      </c>
      <c r="B71" s="7"/>
      <c r="C71" s="4" t="s">
        <v>31</v>
      </c>
      <c r="D71" s="6"/>
      <c r="E71">
        <f>P90</f>
        <v>22.526299999999999</v>
      </c>
      <c r="F71" s="4">
        <f>AVERAGE(E71:E72)</f>
        <v>22.526299999999999</v>
      </c>
      <c r="G71" s="4">
        <f>SUM(F71,-F78)</f>
        <v>0.38449999999999918</v>
      </c>
      <c r="H71" s="4"/>
      <c r="I71" s="5"/>
      <c r="K71" s="4" t="s">
        <v>6</v>
      </c>
      <c r="L71" s="7"/>
      <c r="M71" s="4" t="s">
        <v>31</v>
      </c>
      <c r="N71" s="6"/>
      <c r="O71" s="15">
        <f>P89</f>
        <v>22.4619</v>
      </c>
      <c r="P71" s="4">
        <f>AVERAGE(O71:O72)</f>
        <v>22.4619</v>
      </c>
      <c r="Q71" s="4">
        <f>SUM(P71,-P78)</f>
        <v>0.48160000000000025</v>
      </c>
      <c r="R71" s="4"/>
      <c r="S71" s="5"/>
    </row>
    <row r="72" spans="1:66" x14ac:dyDescent="0.2">
      <c r="A72" s="4" t="s">
        <v>6</v>
      </c>
      <c r="B72" s="7"/>
      <c r="C72" s="4" t="s">
        <v>31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31</v>
      </c>
      <c r="N72" s="4"/>
      <c r="O72" s="8" t="s">
        <v>7</v>
      </c>
      <c r="P72" s="4"/>
      <c r="Q72" s="4"/>
      <c r="R72" s="4"/>
      <c r="S72" s="5"/>
    </row>
    <row r="73" spans="1:66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66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66" ht="17" thickTop="1" x14ac:dyDescent="0.2">
      <c r="A75" s="4" t="s">
        <v>8</v>
      </c>
      <c r="B75" s="7"/>
      <c r="C75" s="4" t="s">
        <v>34</v>
      </c>
      <c r="D75" s="7"/>
      <c r="E75" s="10">
        <f>O88</f>
        <v>21.838000000000001</v>
      </c>
      <c r="F75" s="4">
        <f>AVERAGE(E75)</f>
        <v>21.838000000000001</v>
      </c>
      <c r="G75" s="4"/>
      <c r="H75" s="4"/>
      <c r="I75" s="5"/>
      <c r="K75" s="4" t="s">
        <v>8</v>
      </c>
      <c r="L75" s="7"/>
      <c r="M75" s="4" t="s">
        <v>34</v>
      </c>
      <c r="N75" s="7"/>
      <c r="O75" s="10">
        <f>O88</f>
        <v>21.838000000000001</v>
      </c>
      <c r="P75" s="4">
        <f>AVERAGE(O75)</f>
        <v>21.838000000000001</v>
      </c>
      <c r="Q75" s="4"/>
      <c r="R75" s="4"/>
      <c r="S75" s="5"/>
    </row>
    <row r="76" spans="1:66" x14ac:dyDescent="0.2">
      <c r="A76" s="4" t="s">
        <v>5</v>
      </c>
      <c r="B76" s="7"/>
      <c r="C76" s="4" t="s">
        <v>34</v>
      </c>
      <c r="D76" s="7"/>
      <c r="F76" s="4"/>
      <c r="G76" s="4"/>
      <c r="H76" s="4"/>
      <c r="I76" s="5"/>
      <c r="K76" s="4" t="s">
        <v>5</v>
      </c>
      <c r="L76" s="7"/>
      <c r="M76" s="4" t="s">
        <v>34</v>
      </c>
      <c r="N76" s="7"/>
      <c r="P76" s="4"/>
      <c r="Q76" s="4"/>
      <c r="R76" s="4"/>
      <c r="S76" s="5"/>
    </row>
    <row r="77" spans="1:66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66" x14ac:dyDescent="0.2">
      <c r="A78" s="4" t="s">
        <v>6</v>
      </c>
      <c r="B78" s="7"/>
      <c r="C78" s="4" t="s">
        <v>34</v>
      </c>
      <c r="D78" s="6"/>
      <c r="E78">
        <f>O90</f>
        <v>22.1418</v>
      </c>
      <c r="F78" s="4">
        <f>AVERAGE(E78:E79)</f>
        <v>22.1418</v>
      </c>
      <c r="G78" s="4"/>
      <c r="H78" s="4"/>
      <c r="I78" s="5"/>
      <c r="K78" s="4" t="s">
        <v>6</v>
      </c>
      <c r="L78" s="7"/>
      <c r="M78" s="4" t="s">
        <v>34</v>
      </c>
      <c r="N78" s="6"/>
      <c r="O78" s="21">
        <f>O89</f>
        <v>21.9803</v>
      </c>
      <c r="P78" s="4">
        <f>AVERAGE(O78:O79)</f>
        <v>21.9803</v>
      </c>
      <c r="Q78" s="4"/>
      <c r="R78" s="4"/>
      <c r="S78" s="5"/>
    </row>
    <row r="79" spans="1:66" x14ac:dyDescent="0.2">
      <c r="A79" s="4" t="s">
        <v>6</v>
      </c>
      <c r="B79" s="7"/>
      <c r="C79" s="4" t="s">
        <v>34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34</v>
      </c>
      <c r="N79" s="6"/>
      <c r="O79" s="8" t="s">
        <v>7</v>
      </c>
      <c r="P79" s="4"/>
      <c r="Q79" s="4"/>
      <c r="R79" s="4"/>
      <c r="S79" s="5"/>
    </row>
    <row r="80" spans="1:66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15</v>
      </c>
      <c r="B83" s="19" t="s">
        <v>14</v>
      </c>
      <c r="C83" s="19" t="s">
        <v>13</v>
      </c>
      <c r="D83" s="19" t="s">
        <v>12</v>
      </c>
      <c r="E83" s="19" t="s">
        <v>11</v>
      </c>
      <c r="F83" s="19" t="s">
        <v>10</v>
      </c>
      <c r="G83" s="19" t="s">
        <v>16</v>
      </c>
      <c r="H83" s="19" t="s">
        <v>17</v>
      </c>
      <c r="I83" s="18" t="s">
        <v>9</v>
      </c>
    </row>
    <row r="84" spans="1:19" x14ac:dyDescent="0.2">
      <c r="A84" s="17" t="s">
        <v>100</v>
      </c>
      <c r="B84" s="16" t="s">
        <v>19</v>
      </c>
      <c r="C84" s="4" t="s">
        <v>31</v>
      </c>
      <c r="D84" s="4"/>
      <c r="E84" s="15">
        <f>P88</f>
        <v>22.433800000000002</v>
      </c>
      <c r="F84" s="4">
        <f>AVERAGE(E84:E85)</f>
        <v>22.433800000000002</v>
      </c>
      <c r="G84" s="4">
        <f>SUM(F84,-F91)</f>
        <v>0.59580000000000055</v>
      </c>
      <c r="H84" s="4">
        <f>SUM(G87,-G84)</f>
        <v>-0.25160000000000338</v>
      </c>
      <c r="I84" s="14">
        <f>POWER(2,-H84)</f>
        <v>1.1905267195057669</v>
      </c>
    </row>
    <row r="85" spans="1:19" x14ac:dyDescent="0.2">
      <c r="A85" s="4" t="s">
        <v>5</v>
      </c>
      <c r="B85" s="7"/>
      <c r="C85" s="4" t="s">
        <v>31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31</v>
      </c>
      <c r="D87" s="6"/>
      <c r="E87">
        <f>P91</f>
        <v>22.601299999999998</v>
      </c>
      <c r="F87" s="4">
        <f>AVERAGE(E87:E88)</f>
        <v>22.601299999999998</v>
      </c>
      <c r="G87" s="4">
        <f>SUM(F87,-F94)</f>
        <v>0.34419999999999717</v>
      </c>
      <c r="H87" s="4"/>
      <c r="I87" s="5"/>
      <c r="O87" s="13" t="s">
        <v>34</v>
      </c>
      <c r="P87" s="13" t="s">
        <v>31</v>
      </c>
    </row>
    <row r="88" spans="1:19" x14ac:dyDescent="0.2">
      <c r="A88" s="4" t="s">
        <v>6</v>
      </c>
      <c r="B88" s="7"/>
      <c r="C88" s="4" t="s">
        <v>31</v>
      </c>
      <c r="D88" s="4"/>
      <c r="E88" s="8" t="s">
        <v>7</v>
      </c>
      <c r="F88" s="4"/>
      <c r="G88" s="4"/>
      <c r="H88" s="4"/>
      <c r="I88" s="5"/>
      <c r="N88" t="s">
        <v>59</v>
      </c>
      <c r="O88" s="24">
        <v>21.838000000000001</v>
      </c>
      <c r="P88" s="24">
        <v>22.433800000000002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t="s">
        <v>60</v>
      </c>
      <c r="O89" s="24">
        <v>21.9803</v>
      </c>
      <c r="P89" s="24">
        <v>22.4619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t="s">
        <v>54</v>
      </c>
      <c r="O90" s="24">
        <v>22.1418</v>
      </c>
      <c r="P90" s="24">
        <v>22.526299999999999</v>
      </c>
    </row>
    <row r="91" spans="1:19" ht="17" thickTop="1" x14ac:dyDescent="0.2">
      <c r="A91" s="4" t="s">
        <v>8</v>
      </c>
      <c r="B91" s="7"/>
      <c r="C91" s="4" t="s">
        <v>34</v>
      </c>
      <c r="D91" s="7"/>
      <c r="E91" s="10">
        <f>O88</f>
        <v>21.838000000000001</v>
      </c>
      <c r="F91" s="4">
        <f>AVERAGE(E91:E92)</f>
        <v>21.838000000000001</v>
      </c>
      <c r="G91" s="4"/>
      <c r="H91" s="4"/>
      <c r="I91" s="5"/>
      <c r="N91" t="s">
        <v>54</v>
      </c>
      <c r="O91" s="24">
        <v>22.257100000000001</v>
      </c>
      <c r="P91" s="24">
        <v>22.601299999999998</v>
      </c>
    </row>
    <row r="92" spans="1:19" x14ac:dyDescent="0.2">
      <c r="A92" s="4" t="s">
        <v>5</v>
      </c>
      <c r="B92" s="7"/>
      <c r="C92" s="4" t="s">
        <v>34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34</v>
      </c>
      <c r="D94" s="6"/>
      <c r="E94">
        <f>O91</f>
        <v>22.257100000000001</v>
      </c>
      <c r="F94" s="4">
        <f>AVERAGE(E94:E95)</f>
        <v>22.257100000000001</v>
      </c>
      <c r="G94" s="4"/>
      <c r="H94" s="4"/>
      <c r="I94" s="5"/>
    </row>
    <row r="95" spans="1:19" x14ac:dyDescent="0.2">
      <c r="A95" s="4" t="s">
        <v>6</v>
      </c>
      <c r="B95" s="7"/>
      <c r="C95" s="4" t="s">
        <v>34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15</v>
      </c>
      <c r="B99" s="19" t="s">
        <v>14</v>
      </c>
      <c r="C99" s="19" t="s">
        <v>13</v>
      </c>
      <c r="D99" s="19" t="s">
        <v>12</v>
      </c>
      <c r="E99" s="19" t="s">
        <v>11</v>
      </c>
      <c r="F99" s="19" t="s">
        <v>10</v>
      </c>
      <c r="G99" s="19" t="s">
        <v>16</v>
      </c>
      <c r="H99" s="19" t="s">
        <v>17</v>
      </c>
      <c r="I99" s="18" t="s">
        <v>9</v>
      </c>
      <c r="K99" s="20" t="s">
        <v>15</v>
      </c>
      <c r="L99" s="19" t="s">
        <v>14</v>
      </c>
      <c r="M99" s="19" t="s">
        <v>13</v>
      </c>
      <c r="N99" s="19" t="s">
        <v>12</v>
      </c>
      <c r="O99" s="19" t="s">
        <v>11</v>
      </c>
      <c r="P99" s="19" t="s">
        <v>10</v>
      </c>
      <c r="Q99" s="19" t="s">
        <v>16</v>
      </c>
      <c r="R99" s="19" t="s">
        <v>17</v>
      </c>
      <c r="S99" s="18" t="s">
        <v>9</v>
      </c>
    </row>
    <row r="100" spans="1:19" x14ac:dyDescent="0.2">
      <c r="A100" s="17" t="s">
        <v>100</v>
      </c>
      <c r="B100" s="16" t="s">
        <v>18</v>
      </c>
      <c r="C100" s="4" t="s">
        <v>31</v>
      </c>
      <c r="D100" s="4"/>
      <c r="E100" s="15">
        <f>P120</f>
        <v>23.314399999999999</v>
      </c>
      <c r="F100" s="4">
        <f>AVERAGE(E100)</f>
        <v>23.314399999999999</v>
      </c>
      <c r="G100" s="4">
        <f>SUM(F100,-F107)</f>
        <v>1.0018999999999991</v>
      </c>
      <c r="H100" s="4">
        <f>SUM(G103,-G100)</f>
        <v>-0.54509999999999792</v>
      </c>
      <c r="I100" s="14">
        <f>POWER(2,-H100)</f>
        <v>1.4591214793290068</v>
      </c>
      <c r="K100" s="17" t="s">
        <v>101</v>
      </c>
      <c r="L100" s="16" t="s">
        <v>18</v>
      </c>
      <c r="M100" s="4" t="s">
        <v>31</v>
      </c>
      <c r="N100" s="4"/>
      <c r="O100" s="15">
        <f>P120</f>
        <v>23.314399999999999</v>
      </c>
      <c r="P100" s="4">
        <f>AVERAGE(O100)</f>
        <v>23.314399999999999</v>
      </c>
      <c r="Q100" s="4">
        <f>SUM(P100,-P107)</f>
        <v>1.0018999999999991</v>
      </c>
      <c r="R100" s="4">
        <f>SUM(Q103,-Q100)</f>
        <v>-0.28999999999999915</v>
      </c>
      <c r="S100" s="14">
        <f>POWER(2,-R100)</f>
        <v>1.2226402776920677</v>
      </c>
    </row>
    <row r="101" spans="1:19" x14ac:dyDescent="0.2">
      <c r="A101" s="4" t="s">
        <v>5</v>
      </c>
      <c r="B101" s="7"/>
      <c r="C101" s="4" t="s">
        <v>31</v>
      </c>
      <c r="D101" s="7"/>
      <c r="F101" s="4"/>
      <c r="G101" s="4"/>
      <c r="H101" s="4"/>
      <c r="I101" s="5"/>
      <c r="K101" s="4" t="s">
        <v>5</v>
      </c>
      <c r="L101" s="7"/>
      <c r="M101" s="4" t="s">
        <v>31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31</v>
      </c>
      <c r="D103" s="6"/>
      <c r="E103">
        <f>P122</f>
        <v>23.1584</v>
      </c>
      <c r="F103" s="4">
        <f>AVERAGE(E103:E104)</f>
        <v>23.1584</v>
      </c>
      <c r="G103" s="4">
        <f>SUM(F103,-F110)</f>
        <v>0.45680000000000121</v>
      </c>
      <c r="H103" s="4"/>
      <c r="I103" s="5"/>
      <c r="K103" s="4" t="s">
        <v>6</v>
      </c>
      <c r="L103" s="7"/>
      <c r="M103" s="4" t="s">
        <v>31</v>
      </c>
      <c r="N103" s="6"/>
      <c r="O103" s="15">
        <f>P121</f>
        <v>23.008500000000002</v>
      </c>
      <c r="P103" s="4">
        <f>AVERAGE(O103:O104)</f>
        <v>23.008500000000002</v>
      </c>
      <c r="Q103" s="4">
        <f>SUM(P103,-P110)</f>
        <v>0.71189999999999998</v>
      </c>
      <c r="R103" s="4"/>
      <c r="S103" s="5"/>
    </row>
    <row r="104" spans="1:19" x14ac:dyDescent="0.2">
      <c r="A104" s="4" t="s">
        <v>6</v>
      </c>
      <c r="B104" s="7"/>
      <c r="C104" s="4" t="s">
        <v>31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31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34</v>
      </c>
      <c r="D107" s="7"/>
      <c r="E107" s="10">
        <f>O120</f>
        <v>22.3125</v>
      </c>
      <c r="F107" s="4">
        <f>AVERAGE(E107)</f>
        <v>22.3125</v>
      </c>
      <c r="G107" s="4"/>
      <c r="H107" s="4"/>
      <c r="I107" s="5"/>
      <c r="K107" s="4" t="s">
        <v>8</v>
      </c>
      <c r="L107" s="7"/>
      <c r="M107" s="4" t="s">
        <v>34</v>
      </c>
      <c r="N107" s="7"/>
      <c r="O107" s="10">
        <f>O120</f>
        <v>22.3125</v>
      </c>
      <c r="P107" s="4">
        <f>AVERAGE(O107)</f>
        <v>22.3125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34</v>
      </c>
      <c r="D108" s="7"/>
      <c r="F108" s="4"/>
      <c r="G108" s="4"/>
      <c r="H108" s="4"/>
      <c r="I108" s="5"/>
      <c r="K108" s="4" t="s">
        <v>5</v>
      </c>
      <c r="L108" s="7"/>
      <c r="M108" s="4" t="s">
        <v>34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>
        <f>O122</f>
        <v>22.701599999999999</v>
      </c>
      <c r="F110" s="4">
        <f>AVERAGE(E110:E111)</f>
        <v>22.701599999999999</v>
      </c>
      <c r="G110" s="4"/>
      <c r="H110" s="4"/>
      <c r="I110" s="5"/>
      <c r="K110" s="4" t="s">
        <v>6</v>
      </c>
      <c r="L110" s="7"/>
      <c r="M110" s="4" t="s">
        <v>34</v>
      </c>
      <c r="N110" s="6"/>
      <c r="O110" s="21">
        <f>O121</f>
        <v>22.296600000000002</v>
      </c>
      <c r="P110" s="4">
        <f>AVERAGE(O110:O111)</f>
        <v>22.296600000000002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34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34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15</v>
      </c>
      <c r="B115" s="19" t="s">
        <v>14</v>
      </c>
      <c r="C115" s="19" t="s">
        <v>13</v>
      </c>
      <c r="D115" s="19" t="s">
        <v>12</v>
      </c>
      <c r="E115" s="19" t="s">
        <v>11</v>
      </c>
      <c r="F115" s="19" t="s">
        <v>10</v>
      </c>
      <c r="G115" s="19" t="s">
        <v>16</v>
      </c>
      <c r="H115" s="19" t="s">
        <v>17</v>
      </c>
      <c r="I115" s="18" t="s">
        <v>9</v>
      </c>
    </row>
    <row r="116" spans="1:19" x14ac:dyDescent="0.2">
      <c r="A116" s="17" t="s">
        <v>100</v>
      </c>
      <c r="B116" s="16" t="s">
        <v>19</v>
      </c>
      <c r="C116" s="4" t="s">
        <v>31</v>
      </c>
      <c r="D116" s="4"/>
      <c r="E116" s="15">
        <f>P120</f>
        <v>23.314399999999999</v>
      </c>
      <c r="F116" s="4">
        <f>AVERAGE(E116:E117)</f>
        <v>23.314399999999999</v>
      </c>
      <c r="G116" s="4">
        <f>SUM(F116,-F123)</f>
        <v>1.0018999999999991</v>
      </c>
      <c r="H116" s="4">
        <f>SUM(G119,-G116)</f>
        <v>-0.67470000000000141</v>
      </c>
      <c r="I116" s="14">
        <f>POWER(2,-H116)</f>
        <v>1.5962648042644976</v>
      </c>
    </row>
    <row r="117" spans="1:19" x14ac:dyDescent="0.2">
      <c r="A117" s="4" t="s">
        <v>5</v>
      </c>
      <c r="B117" s="7"/>
      <c r="C117" s="4" t="s">
        <v>31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31</v>
      </c>
      <c r="D119" s="6"/>
      <c r="E119">
        <f>P123</f>
        <v>23.038499999999999</v>
      </c>
      <c r="F119" s="4">
        <f>AVERAGE(E119:E120)</f>
        <v>23.038499999999999</v>
      </c>
      <c r="G119" s="4">
        <f>SUM(F119,-F126)</f>
        <v>0.32719999999999771</v>
      </c>
      <c r="H119" s="4"/>
      <c r="I119" s="5"/>
      <c r="O119" s="13" t="s">
        <v>34</v>
      </c>
      <c r="P119" s="13" t="s">
        <v>31</v>
      </c>
    </row>
    <row r="120" spans="1:19" x14ac:dyDescent="0.2">
      <c r="A120" s="4" t="s">
        <v>6</v>
      </c>
      <c r="B120" s="7"/>
      <c r="C120" s="4" t="s">
        <v>31</v>
      </c>
      <c r="D120" s="4"/>
      <c r="E120" s="8" t="s">
        <v>7</v>
      </c>
      <c r="F120" s="4"/>
      <c r="G120" s="4"/>
      <c r="H120" s="4"/>
      <c r="I120" s="5"/>
      <c r="N120" t="s">
        <v>61</v>
      </c>
      <c r="O120" s="24">
        <v>22.3125</v>
      </c>
      <c r="P120" s="24">
        <v>23.314399999999999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t="s">
        <v>102</v>
      </c>
      <c r="O121" s="24">
        <v>22.296600000000002</v>
      </c>
      <c r="P121" s="24">
        <v>23.008500000000002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t="s">
        <v>55</v>
      </c>
      <c r="O122" s="24">
        <v>22.701599999999999</v>
      </c>
      <c r="P122" s="24">
        <v>23.1584</v>
      </c>
    </row>
    <row r="123" spans="1:19" ht="17" thickTop="1" x14ac:dyDescent="0.2">
      <c r="A123" s="4" t="s">
        <v>8</v>
      </c>
      <c r="B123" s="7"/>
      <c r="C123" s="4" t="s">
        <v>34</v>
      </c>
      <c r="D123" s="7"/>
      <c r="E123" s="10">
        <f>O120</f>
        <v>22.3125</v>
      </c>
      <c r="F123" s="4">
        <f>AVERAGE(E123:E124)</f>
        <v>22.3125</v>
      </c>
      <c r="G123" s="4"/>
      <c r="H123" s="4"/>
      <c r="I123" s="5"/>
      <c r="N123" t="s">
        <v>55</v>
      </c>
      <c r="O123" s="24">
        <v>22.711300000000001</v>
      </c>
      <c r="P123" s="24">
        <v>23.038499999999999</v>
      </c>
    </row>
    <row r="124" spans="1:19" x14ac:dyDescent="0.2">
      <c r="A124" s="4" t="s">
        <v>5</v>
      </c>
      <c r="B124" s="7"/>
      <c r="C124" s="4" t="s">
        <v>34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34</v>
      </c>
      <c r="D126" s="6"/>
      <c r="E126">
        <f>O123</f>
        <v>22.711300000000001</v>
      </c>
      <c r="F126" s="4">
        <f>AVERAGE(E126:E127)</f>
        <v>22.711300000000001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34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0" spans="1:14" x14ac:dyDescent="0.2">
      <c r="M130" t="s">
        <v>20</v>
      </c>
      <c r="N130" t="s">
        <v>0</v>
      </c>
    </row>
    <row r="131" spans="1:14" x14ac:dyDescent="0.2">
      <c r="M131">
        <f>S2</f>
        <v>0.89969006693828091</v>
      </c>
      <c r="N131" s="1"/>
    </row>
    <row r="132" spans="1:14" x14ac:dyDescent="0.2">
      <c r="M132">
        <f>S36</f>
        <v>0.94763277377333055</v>
      </c>
    </row>
    <row r="133" spans="1:14" x14ac:dyDescent="0.2">
      <c r="M133">
        <f>S68</f>
        <v>1.0823746831175747</v>
      </c>
    </row>
    <row r="134" spans="1:14" x14ac:dyDescent="0.2">
      <c r="M134" s="1">
        <f>S100</f>
        <v>1.2226402776920677</v>
      </c>
      <c r="N134" s="1"/>
    </row>
    <row r="135" spans="1:14" x14ac:dyDescent="0.2">
      <c r="M135">
        <v>1</v>
      </c>
      <c r="N135">
        <f>I68</f>
        <v>1.1577309353413729</v>
      </c>
    </row>
    <row r="136" spans="1:14" x14ac:dyDescent="0.2">
      <c r="M136">
        <v>1</v>
      </c>
      <c r="N136">
        <f>I84</f>
        <v>1.1905267195057669</v>
      </c>
    </row>
    <row r="137" spans="1:14" x14ac:dyDescent="0.2">
      <c r="M137">
        <v>1</v>
      </c>
      <c r="N137">
        <f>I100</f>
        <v>1.4591214793290068</v>
      </c>
    </row>
    <row r="138" spans="1:14" x14ac:dyDescent="0.2">
      <c r="M138">
        <v>1</v>
      </c>
      <c r="N138">
        <f>I116</f>
        <v>1.5962648042644976</v>
      </c>
    </row>
    <row r="145" spans="12:15" x14ac:dyDescent="0.2">
      <c r="L145" t="s">
        <v>3</v>
      </c>
      <c r="M145">
        <f>AVERAGE(M131:M138)</f>
        <v>1.0190422251901567</v>
      </c>
      <c r="N145">
        <f>AVERAGE(N131:N138)</f>
        <v>1.350910984610161</v>
      </c>
    </row>
    <row r="146" spans="12:15" x14ac:dyDescent="0.2">
      <c r="L146" t="s">
        <v>2</v>
      </c>
      <c r="M146">
        <f>STDEV(M131:M138)</f>
        <v>9.7290316653305009E-2</v>
      </c>
      <c r="N146">
        <f>STDEV(N131:N138)</f>
        <v>0.21209247347547747</v>
      </c>
    </row>
    <row r="147" spans="12:15" x14ac:dyDescent="0.2">
      <c r="L147" t="s">
        <v>1</v>
      </c>
      <c r="N147">
        <f>TTEST(M131:M140,N131:N140,2,3)</f>
        <v>4.5919572881042654E-2</v>
      </c>
      <c r="O147" t="str">
        <f>IF(AND(N147&gt;=0.01, N147&lt;0.05), "Significativo *", IF(AND(N147&gt;=0.001, N147&lt;0.01), "Significativo **", IF(N147&lt;0.001, "Significativo ***", "Non significativo")))</f>
        <v>Significativo *</v>
      </c>
    </row>
    <row r="149" spans="12:15" x14ac:dyDescent="0.2">
      <c r="L149" t="s">
        <v>20</v>
      </c>
      <c r="M149" t="s">
        <v>0</v>
      </c>
    </row>
    <row r="150" spans="12:15" x14ac:dyDescent="0.2">
      <c r="L150">
        <f>M145</f>
        <v>1.0190422251901567</v>
      </c>
      <c r="M150">
        <f>N145</f>
        <v>1.350910984610161</v>
      </c>
    </row>
    <row r="151" spans="12:15" x14ac:dyDescent="0.2">
      <c r="L151">
        <f>M146</f>
        <v>9.7290316653305009E-2</v>
      </c>
      <c r="M151">
        <f>N146</f>
        <v>0.21209247347547747</v>
      </c>
    </row>
  </sheetData>
  <conditionalFormatting sqref="I2">
    <cfRule type="cellIs" dxfId="59" priority="35" stopIfTrue="1" operator="greaterThan">
      <formula>1</formula>
    </cfRule>
    <cfRule type="cellIs" dxfId="58" priority="36" stopIfTrue="1" operator="lessThan">
      <formula>1</formula>
    </cfRule>
  </conditionalFormatting>
  <conditionalFormatting sqref="I18">
    <cfRule type="cellIs" dxfId="57" priority="32" stopIfTrue="1" operator="lessThan">
      <formula>1</formula>
    </cfRule>
    <cfRule type="cellIs" dxfId="56" priority="31" stopIfTrue="1" operator="greaterThan">
      <formula>1</formula>
    </cfRule>
  </conditionalFormatting>
  <conditionalFormatting sqref="I36">
    <cfRule type="cellIs" dxfId="55" priority="11" stopIfTrue="1" operator="greaterThan">
      <formula>1</formula>
    </cfRule>
    <cfRule type="cellIs" dxfId="54" priority="12" stopIfTrue="1" operator="lessThan">
      <formula>1</formula>
    </cfRule>
  </conditionalFormatting>
  <conditionalFormatting sqref="I52">
    <cfRule type="cellIs" dxfId="53" priority="7" stopIfTrue="1" operator="greaterThan">
      <formula>1</formula>
    </cfRule>
    <cfRule type="cellIs" dxfId="52" priority="8" stopIfTrue="1" operator="lessThan">
      <formula>1</formula>
    </cfRule>
  </conditionalFormatting>
  <conditionalFormatting sqref="I68">
    <cfRule type="cellIs" dxfId="51" priority="5" stopIfTrue="1" operator="greaterThan">
      <formula>1</formula>
    </cfRule>
    <cfRule type="cellIs" dxfId="50" priority="6" stopIfTrue="1" operator="lessThan">
      <formula>1</formula>
    </cfRule>
  </conditionalFormatting>
  <conditionalFormatting sqref="I84">
    <cfRule type="cellIs" dxfId="49" priority="1" stopIfTrue="1" operator="greaterThan">
      <formula>1</formula>
    </cfRule>
    <cfRule type="cellIs" dxfId="48" priority="2" stopIfTrue="1" operator="lessThan">
      <formula>1</formula>
    </cfRule>
  </conditionalFormatting>
  <conditionalFormatting sqref="I100">
    <cfRule type="cellIs" dxfId="47" priority="23" stopIfTrue="1" operator="greaterThan">
      <formula>1</formula>
    </cfRule>
    <cfRule type="cellIs" dxfId="46" priority="24" stopIfTrue="1" operator="lessThan">
      <formula>1</formula>
    </cfRule>
  </conditionalFormatting>
  <conditionalFormatting sqref="I116">
    <cfRule type="cellIs" dxfId="45" priority="19" stopIfTrue="1" operator="greaterThan">
      <formula>1</formula>
    </cfRule>
    <cfRule type="cellIs" dxfId="44" priority="20" stopIfTrue="1" operator="lessThan">
      <formula>1</formula>
    </cfRule>
  </conditionalFormatting>
  <conditionalFormatting sqref="S2">
    <cfRule type="cellIs" dxfId="43" priority="33" stopIfTrue="1" operator="greaterThan">
      <formula>1</formula>
    </cfRule>
    <cfRule type="cellIs" dxfId="42" priority="34" stopIfTrue="1" operator="lessThan">
      <formula>1</formula>
    </cfRule>
  </conditionalFormatting>
  <conditionalFormatting sqref="S36">
    <cfRule type="cellIs" dxfId="41" priority="10" stopIfTrue="1" operator="lessThan">
      <formula>1</formula>
    </cfRule>
    <cfRule type="cellIs" dxfId="40" priority="9" stopIfTrue="1" operator="greaterThan">
      <formula>1</formula>
    </cfRule>
  </conditionalFormatting>
  <conditionalFormatting sqref="S68">
    <cfRule type="cellIs" dxfId="39" priority="4" stopIfTrue="1" operator="lessThan">
      <formula>1</formula>
    </cfRule>
    <cfRule type="cellIs" dxfId="38" priority="3" stopIfTrue="1" operator="greaterThan">
      <formula>1</formula>
    </cfRule>
  </conditionalFormatting>
  <conditionalFormatting sqref="S100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conditionalFormatting sqref="BN36">
    <cfRule type="cellIs" dxfId="35" priority="17" stopIfTrue="1" operator="greaterThan">
      <formula>1</formula>
    </cfRule>
    <cfRule type="cellIs" dxfId="34" priority="18" stopIfTrue="1" operator="lessThan">
      <formula>1</formula>
    </cfRule>
  </conditionalFormatting>
  <conditionalFormatting sqref="BN52">
    <cfRule type="cellIs" dxfId="33" priority="13" stopIfTrue="1" operator="greaterThan">
      <formula>1</formula>
    </cfRule>
    <cfRule type="cellIs" dxfId="32" priority="14" stopIfTrue="1" operator="lessThan">
      <formula>1</formula>
    </cfRule>
  </conditionalFormatting>
  <conditionalFormatting sqref="BX36">
    <cfRule type="cellIs" dxfId="31" priority="15" stopIfTrue="1" operator="greaterThan">
      <formula>1</formula>
    </cfRule>
    <cfRule type="cellIs" dxfId="30" priority="16" stopIfTrue="1" operator="less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80"/>
  <sheetViews>
    <sheetView topLeftCell="A154" zoomScale="89" workbookViewId="0">
      <selection activeCell="N176" sqref="N1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31</v>
      </c>
      <c r="D2" s="4"/>
      <c r="E2" s="15">
        <f>P19</f>
        <v>23.352599999999999</v>
      </c>
      <c r="F2" s="4">
        <f>AVERAGE(E2)</f>
        <v>23.352599999999999</v>
      </c>
      <c r="G2" s="4">
        <f>SUM(F2,-F9)</f>
        <v>1.0096999999999987</v>
      </c>
      <c r="H2" s="4">
        <f>SUM(G5,-G2)</f>
        <v>1.661999999999999</v>
      </c>
      <c r="I2" s="14">
        <f>POWER(2,-H2)</f>
        <v>0.31600077461320192</v>
      </c>
      <c r="K2" s="17" t="s">
        <v>86</v>
      </c>
      <c r="L2" s="16" t="s">
        <v>18</v>
      </c>
      <c r="M2" s="4" t="s">
        <v>31</v>
      </c>
      <c r="N2" s="4"/>
      <c r="O2" s="15">
        <f>P19</f>
        <v>23.352599999999999</v>
      </c>
      <c r="P2" s="4">
        <f>AVERAGE(O2)</f>
        <v>23.352599999999999</v>
      </c>
      <c r="Q2" s="4">
        <f>SUM(P2,-P9)</f>
        <v>1.0096999999999987</v>
      </c>
      <c r="R2" s="4">
        <f>SUM(Q5,-Q2)</f>
        <v>0.15249999999999986</v>
      </c>
      <c r="S2" s="14">
        <f>POWER(2,-R2)</f>
        <v>0.89969006693828091</v>
      </c>
    </row>
    <row r="3" spans="1:19" x14ac:dyDescent="0.2">
      <c r="A3" s="4" t="s">
        <v>5</v>
      </c>
      <c r="B3" s="7"/>
      <c r="C3" s="4" t="s">
        <v>31</v>
      </c>
      <c r="D3" s="7"/>
      <c r="F3" s="4"/>
      <c r="G3" s="4"/>
      <c r="H3" s="4"/>
      <c r="I3" s="5"/>
      <c r="K3" s="4" t="s">
        <v>5</v>
      </c>
      <c r="L3" s="7"/>
      <c r="M3" s="4" t="s">
        <v>31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31</v>
      </c>
      <c r="D5" s="6"/>
      <c r="E5">
        <f>P21</f>
        <v>23.329899999999999</v>
      </c>
      <c r="F5" s="4">
        <f>AVERAGE(E5:E6)</f>
        <v>23.329899999999999</v>
      </c>
      <c r="G5" s="4">
        <f>SUM(F5,-F12)</f>
        <v>2.6716999999999977</v>
      </c>
      <c r="H5" s="4"/>
      <c r="I5" s="5"/>
      <c r="K5" s="4" t="s">
        <v>6</v>
      </c>
      <c r="L5" s="7"/>
      <c r="M5" s="4" t="s">
        <v>31</v>
      </c>
      <c r="N5" s="6"/>
      <c r="O5" s="15">
        <f>P20</f>
        <v>23.4573</v>
      </c>
      <c r="P5" s="4">
        <f>AVERAGE(O5:O6)</f>
        <v>23.4573</v>
      </c>
      <c r="Q5" s="4">
        <f>SUM(P5,-P12)</f>
        <v>1.1621999999999986</v>
      </c>
      <c r="R5" s="4"/>
      <c r="S5" s="5"/>
    </row>
    <row r="6" spans="1:19" x14ac:dyDescent="0.2">
      <c r="A6" s="4" t="s">
        <v>6</v>
      </c>
      <c r="B6" s="7"/>
      <c r="C6" s="4" t="s">
        <v>31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20.658200000000001</v>
      </c>
      <c r="F12" s="4">
        <f>AVERAGE(E12:E13)</f>
        <v>20.658200000000001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31</v>
      </c>
      <c r="D18" s="4"/>
      <c r="E18" s="15">
        <f>P19</f>
        <v>23.352599999999999</v>
      </c>
      <c r="F18" s="4">
        <f>AVERAGE(E18:E19)</f>
        <v>23.352599999999999</v>
      </c>
      <c r="G18" s="4">
        <f>SUM(F18,-F25)</f>
        <v>1.0096999999999987</v>
      </c>
      <c r="H18" s="4">
        <f>SUM(G21,-G18)</f>
        <v>1.5436000000000014</v>
      </c>
      <c r="I18" s="14">
        <f>POWER(2,-H18)</f>
        <v>0.34302841663608191</v>
      </c>
      <c r="O18" s="13" t="s">
        <v>34</v>
      </c>
      <c r="P18" s="13" t="s">
        <v>31</v>
      </c>
    </row>
    <row r="19" spans="1:16" x14ac:dyDescent="0.2">
      <c r="A19" s="4" t="s">
        <v>5</v>
      </c>
      <c r="B19" s="7"/>
      <c r="C19" s="4" t="s">
        <v>31</v>
      </c>
      <c r="D19" s="7"/>
      <c r="E19" s="8" t="s">
        <v>7</v>
      </c>
      <c r="F19" s="4"/>
      <c r="G19" s="4"/>
      <c r="H19" s="4"/>
      <c r="I19" s="5"/>
      <c r="N19" s="25" t="s">
        <v>62</v>
      </c>
      <c r="O19" s="24">
        <v>22.3429</v>
      </c>
      <c r="P19" s="24">
        <v>23.352599999999999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62</v>
      </c>
      <c r="O20" s="24">
        <v>22.295100000000001</v>
      </c>
      <c r="P20" s="24">
        <v>23.4573</v>
      </c>
    </row>
    <row r="21" spans="1:16" x14ac:dyDescent="0.2">
      <c r="A21" s="4" t="s">
        <v>6</v>
      </c>
      <c r="B21" s="7"/>
      <c r="C21" s="4" t="s">
        <v>31</v>
      </c>
      <c r="D21" s="6"/>
      <c r="E21">
        <f>P22</f>
        <v>23.290299999999998</v>
      </c>
      <c r="F21" s="4">
        <f>AVERAGE(E21:E22)</f>
        <v>23.290299999999998</v>
      </c>
      <c r="G21" s="4">
        <f>SUM(F21,-F28)</f>
        <v>2.5533000000000001</v>
      </c>
      <c r="H21" s="4"/>
      <c r="I21" s="5"/>
      <c r="N21" s="25" t="s">
        <v>51</v>
      </c>
      <c r="O21" s="24">
        <v>20.658200000000001</v>
      </c>
      <c r="P21" s="24">
        <v>23.329899999999999</v>
      </c>
    </row>
    <row r="22" spans="1:16" x14ac:dyDescent="0.2">
      <c r="A22" s="4" t="s">
        <v>6</v>
      </c>
      <c r="B22" s="7"/>
      <c r="C22" s="4" t="s">
        <v>31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20.736999999999998</v>
      </c>
      <c r="P22" s="24">
        <v>23.290299999999998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20.736999999999998</v>
      </c>
      <c r="F28" s="4">
        <f>AVERAGE(E28:E29)</f>
        <v>20.736999999999998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15</v>
      </c>
      <c r="B34" s="19" t="s">
        <v>14</v>
      </c>
      <c r="C34" s="19" t="s">
        <v>13</v>
      </c>
      <c r="D34" s="19" t="s">
        <v>12</v>
      </c>
      <c r="E34" s="19" t="s">
        <v>11</v>
      </c>
      <c r="F34" s="19" t="s">
        <v>10</v>
      </c>
      <c r="G34" s="19" t="s">
        <v>16</v>
      </c>
      <c r="H34" s="19" t="s">
        <v>17</v>
      </c>
      <c r="I34" s="18" t="s">
        <v>9</v>
      </c>
      <c r="K34" s="20" t="s">
        <v>15</v>
      </c>
      <c r="L34" s="19" t="s">
        <v>14</v>
      </c>
      <c r="M34" s="19" t="s">
        <v>13</v>
      </c>
      <c r="N34" s="19" t="s">
        <v>12</v>
      </c>
      <c r="O34" s="19" t="s">
        <v>11</v>
      </c>
      <c r="P34" s="19" t="s">
        <v>10</v>
      </c>
      <c r="Q34" s="19" t="s">
        <v>16</v>
      </c>
      <c r="R34" s="19" t="s">
        <v>17</v>
      </c>
      <c r="S34" s="18" t="s">
        <v>9</v>
      </c>
    </row>
    <row r="35" spans="1:19" x14ac:dyDescent="0.2">
      <c r="A35" s="17" t="s">
        <v>88</v>
      </c>
      <c r="B35" s="16" t="s">
        <v>18</v>
      </c>
      <c r="C35" s="4" t="s">
        <v>31</v>
      </c>
      <c r="D35" s="4"/>
      <c r="E35" s="15">
        <f>P53</f>
        <v>26.640999999999998</v>
      </c>
      <c r="F35" s="4">
        <f>AVERAGE(E35)</f>
        <v>26.640999999999998</v>
      </c>
      <c r="G35" s="4">
        <f>SUM(F35,-F42)</f>
        <v>3.8100999999999985</v>
      </c>
      <c r="H35" s="4">
        <f>SUM(G38,-G35)</f>
        <v>-3.0752999999999986</v>
      </c>
      <c r="I35" s="14">
        <f>POWER(2,-H35)</f>
        <v>8.4286407920011239</v>
      </c>
      <c r="K35" s="17" t="s">
        <v>89</v>
      </c>
      <c r="L35" s="16" t="s">
        <v>18</v>
      </c>
      <c r="M35" s="4" t="s">
        <v>31</v>
      </c>
      <c r="N35" s="4"/>
      <c r="O35" s="15">
        <f>P53</f>
        <v>26.640999999999998</v>
      </c>
      <c r="P35" s="4">
        <f>AVERAGE(O35)</f>
        <v>26.640999999999998</v>
      </c>
      <c r="Q35" s="4">
        <f>SUM(P35,-P42)</f>
        <v>3.8100999999999985</v>
      </c>
      <c r="R35" s="4">
        <f>SUM(Q38,-Q35)</f>
        <v>-0.20229999999999748</v>
      </c>
      <c r="S35" s="14">
        <f>POWER(2,-R35)</f>
        <v>1.1505311146968906</v>
      </c>
    </row>
    <row r="36" spans="1:19" x14ac:dyDescent="0.2">
      <c r="A36" s="4" t="s">
        <v>5</v>
      </c>
      <c r="B36" s="7"/>
      <c r="C36" s="4" t="s">
        <v>31</v>
      </c>
      <c r="D36" s="7"/>
      <c r="F36" s="4"/>
      <c r="G36" s="4"/>
      <c r="H36" s="4"/>
      <c r="I36" s="5"/>
      <c r="K36" s="4" t="s">
        <v>5</v>
      </c>
      <c r="L36" s="7"/>
      <c r="M36" s="4" t="s">
        <v>31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31</v>
      </c>
      <c r="D38" s="6"/>
      <c r="E38">
        <f>P55</f>
        <v>21.410499999999999</v>
      </c>
      <c r="F38" s="4">
        <f>AVERAGE(E38:E39)</f>
        <v>21.410499999999999</v>
      </c>
      <c r="G38" s="4">
        <f>SUM(F38,-F45)</f>
        <v>0.7347999999999999</v>
      </c>
      <c r="H38" s="4"/>
      <c r="I38" s="5"/>
      <c r="K38" s="4" t="s">
        <v>6</v>
      </c>
      <c r="L38" s="7"/>
      <c r="M38" s="4" t="s">
        <v>31</v>
      </c>
      <c r="N38" s="6"/>
      <c r="O38" s="15">
        <f>P54</f>
        <v>26.476600000000001</v>
      </c>
      <c r="P38" s="4">
        <f>AVERAGE(O38:O39)</f>
        <v>26.476600000000001</v>
      </c>
      <c r="Q38" s="4">
        <f>SUM(P38,-P45)</f>
        <v>3.607800000000001</v>
      </c>
      <c r="R38" s="4"/>
      <c r="S38" s="5"/>
    </row>
    <row r="39" spans="1:19" x14ac:dyDescent="0.2">
      <c r="A39" s="4" t="s">
        <v>6</v>
      </c>
      <c r="B39" s="7"/>
      <c r="C39" s="4" t="s">
        <v>31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31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34</v>
      </c>
      <c r="D42" s="7"/>
      <c r="E42" s="10">
        <f>O53</f>
        <v>22.8309</v>
      </c>
      <c r="F42" s="4">
        <f>AVERAGE(E42)</f>
        <v>22.8309</v>
      </c>
      <c r="G42" s="4"/>
      <c r="H42" s="4"/>
      <c r="I42" s="5"/>
      <c r="K42" s="4" t="s">
        <v>8</v>
      </c>
      <c r="L42" s="7"/>
      <c r="M42" s="4" t="s">
        <v>34</v>
      </c>
      <c r="N42" s="7"/>
      <c r="O42" s="10">
        <f>O53</f>
        <v>22.8309</v>
      </c>
      <c r="P42" s="4">
        <f>AVERAGE(O42)</f>
        <v>22.8309</v>
      </c>
      <c r="Q42" s="4"/>
      <c r="R42" s="4"/>
      <c r="S42" s="5"/>
    </row>
    <row r="43" spans="1:19" x14ac:dyDescent="0.2">
      <c r="A43" s="4" t="s">
        <v>5</v>
      </c>
      <c r="B43" s="7"/>
      <c r="C43" s="4" t="s">
        <v>34</v>
      </c>
      <c r="D43" s="7"/>
      <c r="F43" s="4"/>
      <c r="G43" s="4"/>
      <c r="H43" s="4"/>
      <c r="I43" s="5"/>
      <c r="K43" s="4" t="s">
        <v>5</v>
      </c>
      <c r="L43" s="7"/>
      <c r="M43" s="4" t="s">
        <v>34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34</v>
      </c>
      <c r="D45" s="6"/>
      <c r="E45">
        <f>O55</f>
        <v>20.675699999999999</v>
      </c>
      <c r="F45" s="4">
        <f>AVERAGE(E45:E46)</f>
        <v>20.675699999999999</v>
      </c>
      <c r="G45" s="4"/>
      <c r="H45" s="4"/>
      <c r="I45" s="5"/>
      <c r="K45" s="4" t="s">
        <v>6</v>
      </c>
      <c r="L45" s="7"/>
      <c r="M45" s="4" t="s">
        <v>34</v>
      </c>
      <c r="N45" s="6"/>
      <c r="O45" s="21">
        <f>O54</f>
        <v>22.8688</v>
      </c>
      <c r="P45" s="4">
        <f>AVERAGE(O45:O46)</f>
        <v>22.8688</v>
      </c>
      <c r="Q45" s="4"/>
      <c r="R45" s="4"/>
      <c r="S45" s="5"/>
    </row>
    <row r="46" spans="1:19" x14ac:dyDescent="0.2">
      <c r="A46" s="4" t="s">
        <v>6</v>
      </c>
      <c r="B46" s="7"/>
      <c r="C46" s="4" t="s">
        <v>34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34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15</v>
      </c>
      <c r="B50" s="19" t="s">
        <v>14</v>
      </c>
      <c r="C50" s="19" t="s">
        <v>13</v>
      </c>
      <c r="D50" s="19" t="s">
        <v>12</v>
      </c>
      <c r="E50" s="19" t="s">
        <v>11</v>
      </c>
      <c r="F50" s="19" t="s">
        <v>10</v>
      </c>
      <c r="G50" s="19" t="s">
        <v>16</v>
      </c>
      <c r="H50" s="19" t="s">
        <v>17</v>
      </c>
      <c r="I50" s="18" t="s">
        <v>9</v>
      </c>
    </row>
    <row r="51" spans="1:16" x14ac:dyDescent="0.2">
      <c r="A51" s="17" t="s">
        <v>88</v>
      </c>
      <c r="B51" s="16" t="s">
        <v>19</v>
      </c>
      <c r="C51" s="4" t="s">
        <v>31</v>
      </c>
      <c r="D51" s="4"/>
      <c r="E51" s="15">
        <f>P53</f>
        <v>26.640999999999998</v>
      </c>
      <c r="F51" s="4">
        <f>AVERAGE(E51:E52)</f>
        <v>26.640999999999998</v>
      </c>
      <c r="G51" s="4">
        <f>SUM(F51,-F58)</f>
        <v>3.8100999999999985</v>
      </c>
      <c r="H51" s="4">
        <f>SUM(G54,-G51)</f>
        <v>-3.1319999999999979</v>
      </c>
      <c r="I51" s="14">
        <f>POWER(2,-H51)</f>
        <v>8.7664941315815152</v>
      </c>
    </row>
    <row r="52" spans="1:16" x14ac:dyDescent="0.2">
      <c r="A52" s="4" t="s">
        <v>5</v>
      </c>
      <c r="B52" s="7"/>
      <c r="C52" s="4" t="s">
        <v>31</v>
      </c>
      <c r="D52" s="7"/>
      <c r="E52" s="8" t="s">
        <v>7</v>
      </c>
      <c r="F52" s="4"/>
      <c r="G52" s="4"/>
      <c r="H52" s="4"/>
      <c r="I52" s="5"/>
      <c r="O52" s="13" t="s">
        <v>34</v>
      </c>
      <c r="P52" s="13" t="s">
        <v>31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63</v>
      </c>
      <c r="O53" s="24">
        <v>22.8309</v>
      </c>
      <c r="P53" s="24">
        <v>26.640999999999998</v>
      </c>
    </row>
    <row r="54" spans="1:16" x14ac:dyDescent="0.2">
      <c r="A54" s="4" t="s">
        <v>6</v>
      </c>
      <c r="B54" s="7"/>
      <c r="C54" s="4" t="s">
        <v>31</v>
      </c>
      <c r="D54" s="6"/>
      <c r="E54">
        <f>P56</f>
        <v>21.382899999999999</v>
      </c>
      <c r="F54" s="4">
        <f>AVERAGE(E54:E55)</f>
        <v>21.382899999999999</v>
      </c>
      <c r="G54" s="4">
        <f>SUM(F54,-F61)</f>
        <v>0.67810000000000059</v>
      </c>
      <c r="H54" s="4"/>
      <c r="I54" s="5"/>
      <c r="N54" t="s">
        <v>63</v>
      </c>
      <c r="O54" s="24">
        <v>22.8688</v>
      </c>
      <c r="P54" s="24">
        <v>26.476600000000001</v>
      </c>
    </row>
    <row r="55" spans="1:16" x14ac:dyDescent="0.2">
      <c r="A55" s="4" t="s">
        <v>6</v>
      </c>
      <c r="B55" s="7"/>
      <c r="C55" s="4" t="s">
        <v>31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20.675699999999999</v>
      </c>
      <c r="P55" s="24">
        <v>21.410499999999999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20.704799999999999</v>
      </c>
      <c r="P56" s="24">
        <v>21.382899999999999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34</v>
      </c>
      <c r="D58" s="7"/>
      <c r="E58" s="10">
        <f>O53</f>
        <v>22.8309</v>
      </c>
      <c r="F58" s="4">
        <f>AVERAGE(E58:E59)</f>
        <v>22.8309</v>
      </c>
      <c r="G58" s="4"/>
      <c r="H58" s="4"/>
      <c r="I58" s="5"/>
    </row>
    <row r="59" spans="1:16" x14ac:dyDescent="0.2">
      <c r="A59" s="4" t="s">
        <v>5</v>
      </c>
      <c r="B59" s="7"/>
      <c r="C59" s="4" t="s">
        <v>34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34</v>
      </c>
      <c r="D61" s="6"/>
      <c r="E61">
        <f>O56</f>
        <v>20.704799999999999</v>
      </c>
      <c r="F61" s="4">
        <f>AVERAGE(E61:E62)</f>
        <v>20.704799999999999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34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19" x14ac:dyDescent="0.2">
      <c r="A66" s="20" t="s">
        <v>15</v>
      </c>
      <c r="B66" s="19" t="s">
        <v>14</v>
      </c>
      <c r="C66" s="19" t="s">
        <v>13</v>
      </c>
      <c r="D66" s="19" t="s">
        <v>12</v>
      </c>
      <c r="E66" s="19" t="s">
        <v>11</v>
      </c>
      <c r="F66" s="19" t="s">
        <v>10</v>
      </c>
      <c r="G66" s="19" t="s">
        <v>16</v>
      </c>
      <c r="H66" s="19" t="s">
        <v>17</v>
      </c>
      <c r="I66" s="18" t="s">
        <v>9</v>
      </c>
      <c r="K66" s="20" t="s">
        <v>15</v>
      </c>
      <c r="L66" s="19" t="s">
        <v>14</v>
      </c>
      <c r="M66" s="19" t="s">
        <v>13</v>
      </c>
      <c r="N66" s="19" t="s">
        <v>12</v>
      </c>
      <c r="O66" s="19" t="s">
        <v>11</v>
      </c>
      <c r="P66" s="19" t="s">
        <v>10</v>
      </c>
      <c r="Q66" s="19" t="s">
        <v>16</v>
      </c>
      <c r="R66" s="19" t="s">
        <v>17</v>
      </c>
      <c r="S66" s="18" t="s">
        <v>9</v>
      </c>
    </row>
    <row r="67" spans="1:19" x14ac:dyDescent="0.2">
      <c r="A67" s="17" t="s">
        <v>98</v>
      </c>
      <c r="B67" s="16" t="s">
        <v>18</v>
      </c>
      <c r="C67" s="4" t="s">
        <v>31</v>
      </c>
      <c r="D67" s="4"/>
      <c r="E67" s="15">
        <f>P87</f>
        <v>23.8657</v>
      </c>
      <c r="F67" s="4">
        <f>AVERAGE(E67)</f>
        <v>23.8657</v>
      </c>
      <c r="G67" s="4">
        <f>SUM(F67,-F74)</f>
        <v>1.8656000000000006</v>
      </c>
      <c r="H67" s="4">
        <f>SUM(G70,-G67)</f>
        <v>0.31109999999999971</v>
      </c>
      <c r="I67" s="14">
        <f>POWER(2,-H67)</f>
        <v>0.80602696002515295</v>
      </c>
      <c r="K67" s="17" t="s">
        <v>99</v>
      </c>
      <c r="L67" s="16" t="s">
        <v>18</v>
      </c>
      <c r="M67" s="4" t="s">
        <v>31</v>
      </c>
      <c r="N67" s="4"/>
      <c r="O67" s="15">
        <f>P87</f>
        <v>23.8657</v>
      </c>
      <c r="P67" s="4">
        <f>AVERAGE(O67)</f>
        <v>23.8657</v>
      </c>
      <c r="Q67" s="4">
        <f>SUM(P67,-P74)</f>
        <v>1.8656000000000006</v>
      </c>
      <c r="R67" s="4">
        <f>SUM(Q70,-Q67)</f>
        <v>-0.40090000000000003</v>
      </c>
      <c r="S67" s="14">
        <f>POWER(2,-R67)</f>
        <v>1.3203313194499928</v>
      </c>
    </row>
    <row r="68" spans="1:19" x14ac:dyDescent="0.2">
      <c r="A68" s="4" t="s">
        <v>5</v>
      </c>
      <c r="B68" s="7"/>
      <c r="C68" s="4" t="s">
        <v>31</v>
      </c>
      <c r="D68" s="7"/>
      <c r="F68" s="4"/>
      <c r="G68" s="4"/>
      <c r="H68" s="4"/>
      <c r="I68" s="5"/>
      <c r="K68" s="4" t="s">
        <v>5</v>
      </c>
      <c r="L68" s="7"/>
      <c r="M68" s="4" t="s">
        <v>31</v>
      </c>
      <c r="N68" s="7"/>
      <c r="P68" s="4"/>
      <c r="Q68" s="4"/>
      <c r="R68" s="4"/>
      <c r="S68" s="5"/>
    </row>
    <row r="69" spans="1:19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</row>
    <row r="70" spans="1:19" x14ac:dyDescent="0.2">
      <c r="A70" s="4" t="s">
        <v>6</v>
      </c>
      <c r="B70" s="7"/>
      <c r="C70" s="4" t="s">
        <v>31</v>
      </c>
      <c r="D70" s="6"/>
      <c r="E70">
        <f>P89</f>
        <v>24.396000000000001</v>
      </c>
      <c r="F70" s="4">
        <f>AVERAGE(E70:E71)</f>
        <v>24.396000000000001</v>
      </c>
      <c r="G70" s="4">
        <f>SUM(F70,-F77)</f>
        <v>2.1767000000000003</v>
      </c>
      <c r="H70" s="4"/>
      <c r="I70" s="5"/>
      <c r="K70" s="4" t="s">
        <v>6</v>
      </c>
      <c r="L70" s="7"/>
      <c r="M70" s="4" t="s">
        <v>31</v>
      </c>
      <c r="N70" s="6"/>
      <c r="O70" s="15">
        <f>P88</f>
        <v>23.603200000000001</v>
      </c>
      <c r="P70" s="4">
        <f>AVERAGE(O70:O71)</f>
        <v>23.603200000000001</v>
      </c>
      <c r="Q70" s="4">
        <f>SUM(P70,-P77)</f>
        <v>1.4647000000000006</v>
      </c>
      <c r="R70" s="4"/>
      <c r="S70" s="5"/>
    </row>
    <row r="71" spans="1:19" x14ac:dyDescent="0.2">
      <c r="A71" s="4" t="s">
        <v>6</v>
      </c>
      <c r="B71" s="7"/>
      <c r="C71" s="4" t="s">
        <v>31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31</v>
      </c>
      <c r="N71" s="4"/>
      <c r="O71" s="8" t="s">
        <v>7</v>
      </c>
      <c r="P71" s="4"/>
      <c r="Q71" s="4"/>
      <c r="R71" s="4"/>
      <c r="S71" s="5"/>
    </row>
    <row r="72" spans="1:19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</row>
    <row r="73" spans="1:19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</row>
    <row r="74" spans="1:19" ht="17" thickTop="1" x14ac:dyDescent="0.2">
      <c r="A74" s="4" t="s">
        <v>8</v>
      </c>
      <c r="B74" s="7"/>
      <c r="C74" s="4" t="s">
        <v>34</v>
      </c>
      <c r="D74" s="7"/>
      <c r="E74" s="10">
        <f>O87</f>
        <v>22.0001</v>
      </c>
      <c r="F74" s="4">
        <f>AVERAGE(E74)</f>
        <v>22.0001</v>
      </c>
      <c r="G74" s="4"/>
      <c r="H74" s="4"/>
      <c r="I74" s="5"/>
      <c r="K74" s="4" t="s">
        <v>8</v>
      </c>
      <c r="L74" s="7"/>
      <c r="M74" s="4" t="s">
        <v>34</v>
      </c>
      <c r="N74" s="7"/>
      <c r="O74" s="10">
        <f>O87</f>
        <v>22.0001</v>
      </c>
      <c r="P74" s="4">
        <f>AVERAGE(O74)</f>
        <v>22.0001</v>
      </c>
      <c r="Q74" s="4"/>
      <c r="R74" s="4"/>
      <c r="S74" s="5"/>
    </row>
    <row r="75" spans="1:19" x14ac:dyDescent="0.2">
      <c r="A75" s="4" t="s">
        <v>5</v>
      </c>
      <c r="B75" s="7"/>
      <c r="C75" s="4" t="s">
        <v>34</v>
      </c>
      <c r="D75" s="7"/>
      <c r="F75" s="4"/>
      <c r="G75" s="4"/>
      <c r="H75" s="4"/>
      <c r="I75" s="5"/>
      <c r="K75" s="4" t="s">
        <v>5</v>
      </c>
      <c r="L75" s="7"/>
      <c r="M75" s="4" t="s">
        <v>34</v>
      </c>
      <c r="N75" s="7"/>
      <c r="P75" s="4"/>
      <c r="Q75" s="4"/>
      <c r="R75" s="4"/>
      <c r="S75" s="5"/>
    </row>
    <row r="76" spans="1:19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</row>
    <row r="77" spans="1:19" x14ac:dyDescent="0.2">
      <c r="A77" s="4" t="s">
        <v>6</v>
      </c>
      <c r="B77" s="7"/>
      <c r="C77" s="4" t="s">
        <v>34</v>
      </c>
      <c r="D77" s="6"/>
      <c r="E77">
        <f>O89</f>
        <v>22.2193</v>
      </c>
      <c r="F77" s="4">
        <f>AVERAGE(E77:E78)</f>
        <v>22.2193</v>
      </c>
      <c r="G77" s="4"/>
      <c r="H77" s="4"/>
      <c r="I77" s="5"/>
      <c r="K77" s="4" t="s">
        <v>6</v>
      </c>
      <c r="L77" s="7"/>
      <c r="M77" s="4" t="s">
        <v>34</v>
      </c>
      <c r="N77" s="6"/>
      <c r="O77" s="21">
        <f>O88</f>
        <v>22.138500000000001</v>
      </c>
      <c r="P77" s="4">
        <f>AVERAGE(O77:O78)</f>
        <v>22.138500000000001</v>
      </c>
      <c r="Q77" s="4"/>
      <c r="R77" s="4"/>
      <c r="S77" s="5"/>
    </row>
    <row r="78" spans="1:19" x14ac:dyDescent="0.2">
      <c r="A78" s="4" t="s">
        <v>6</v>
      </c>
      <c r="B78" s="7"/>
      <c r="C78" s="4" t="s">
        <v>34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34</v>
      </c>
      <c r="N78" s="6"/>
      <c r="O78" s="8" t="s">
        <v>7</v>
      </c>
      <c r="P78" s="4"/>
      <c r="Q78" s="4"/>
      <c r="R78" s="4"/>
      <c r="S78" s="5"/>
    </row>
    <row r="79" spans="1:19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</row>
    <row r="80" spans="1:19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</row>
    <row r="81" spans="1:16" ht="17" thickBot="1" x14ac:dyDescent="0.25"/>
    <row r="82" spans="1:16" x14ac:dyDescent="0.2">
      <c r="A82" s="20" t="s">
        <v>15</v>
      </c>
      <c r="B82" s="19" t="s">
        <v>14</v>
      </c>
      <c r="C82" s="19" t="s">
        <v>13</v>
      </c>
      <c r="D82" s="19" t="s">
        <v>12</v>
      </c>
      <c r="E82" s="19" t="s">
        <v>11</v>
      </c>
      <c r="F82" s="19" t="s">
        <v>10</v>
      </c>
      <c r="G82" s="19" t="s">
        <v>16</v>
      </c>
      <c r="H82" s="19" t="s">
        <v>17</v>
      </c>
      <c r="I82" s="18" t="s">
        <v>9</v>
      </c>
    </row>
    <row r="83" spans="1:16" x14ac:dyDescent="0.2">
      <c r="A83" s="17" t="s">
        <v>98</v>
      </c>
      <c r="B83" s="16" t="s">
        <v>19</v>
      </c>
      <c r="C83" s="4" t="s">
        <v>31</v>
      </c>
      <c r="D83" s="4"/>
      <c r="E83" s="15">
        <f>P87</f>
        <v>23.8657</v>
      </c>
      <c r="F83" s="4">
        <f>AVERAGE(E83:E84)</f>
        <v>23.8657</v>
      </c>
      <c r="G83" s="4">
        <f>SUM(F83,-F90)</f>
        <v>1.8656000000000006</v>
      </c>
      <c r="H83" s="4">
        <f>SUM(G86,-G83)</f>
        <v>0.33980000000000032</v>
      </c>
      <c r="I83" s="14">
        <f>POWER(2,-H83)</f>
        <v>0.79015084243685119</v>
      </c>
    </row>
    <row r="84" spans="1:16" x14ac:dyDescent="0.2">
      <c r="A84" s="4" t="s">
        <v>5</v>
      </c>
      <c r="B84" s="7"/>
      <c r="C84" s="4" t="s">
        <v>31</v>
      </c>
      <c r="D84" s="7"/>
      <c r="E84" s="8" t="s">
        <v>7</v>
      </c>
      <c r="F84" s="4"/>
      <c r="G84" s="4"/>
      <c r="H84" s="4"/>
      <c r="I84" s="5"/>
    </row>
    <row r="85" spans="1:16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</row>
    <row r="86" spans="1:16" x14ac:dyDescent="0.2">
      <c r="A86" s="4" t="s">
        <v>6</v>
      </c>
      <c r="B86" s="7"/>
      <c r="C86" s="4" t="s">
        <v>31</v>
      </c>
      <c r="D86" s="6"/>
      <c r="E86">
        <f>P90</f>
        <v>24.3797</v>
      </c>
      <c r="F86" s="4">
        <f>AVERAGE(E86:E87)</f>
        <v>24.3797</v>
      </c>
      <c r="G86" s="4">
        <f>SUM(F86,-F93)</f>
        <v>2.2054000000000009</v>
      </c>
      <c r="H86" s="4"/>
      <c r="I86" s="5"/>
      <c r="O86" s="13" t="s">
        <v>34</v>
      </c>
      <c r="P86" s="13" t="s">
        <v>31</v>
      </c>
    </row>
    <row r="87" spans="1:16" x14ac:dyDescent="0.2">
      <c r="A87" s="4" t="s">
        <v>6</v>
      </c>
      <c r="B87" s="7"/>
      <c r="C87" s="4" t="s">
        <v>31</v>
      </c>
      <c r="D87" s="4"/>
      <c r="E87" s="8" t="s">
        <v>7</v>
      </c>
      <c r="F87" s="4"/>
      <c r="G87" s="4"/>
      <c r="H87" s="4"/>
      <c r="I87" s="5"/>
      <c r="N87" s="26" t="s">
        <v>103</v>
      </c>
      <c r="O87" s="24">
        <v>22.0001</v>
      </c>
      <c r="P87" s="24">
        <v>23.8657</v>
      </c>
    </row>
    <row r="88" spans="1:16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26" t="s">
        <v>104</v>
      </c>
      <c r="O88" s="24">
        <v>22.138500000000001</v>
      </c>
      <c r="P88" s="24">
        <v>23.603200000000001</v>
      </c>
    </row>
    <row r="89" spans="1:16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26" t="s">
        <v>97</v>
      </c>
      <c r="O89" s="24">
        <v>22.2193</v>
      </c>
      <c r="P89" s="24">
        <v>24.396000000000001</v>
      </c>
    </row>
    <row r="90" spans="1:16" ht="17" thickTop="1" x14ac:dyDescent="0.2">
      <c r="A90" s="4" t="s">
        <v>8</v>
      </c>
      <c r="B90" s="7"/>
      <c r="C90" s="4" t="s">
        <v>34</v>
      </c>
      <c r="D90" s="7"/>
      <c r="E90" s="10">
        <f>O87</f>
        <v>22.0001</v>
      </c>
      <c r="F90" s="4">
        <f>AVERAGE(E90:E91)</f>
        <v>22.0001</v>
      </c>
      <c r="G90" s="4"/>
      <c r="H90" s="4"/>
      <c r="I90" s="5"/>
      <c r="N90" s="26" t="s">
        <v>97</v>
      </c>
      <c r="O90" s="24">
        <v>22.174299999999999</v>
      </c>
      <c r="P90" s="24">
        <v>24.3797</v>
      </c>
    </row>
    <row r="91" spans="1:16" x14ac:dyDescent="0.2">
      <c r="A91" s="4" t="s">
        <v>5</v>
      </c>
      <c r="B91" s="7"/>
      <c r="C91" s="4" t="s">
        <v>34</v>
      </c>
      <c r="D91" s="7"/>
      <c r="E91" s="8" t="s">
        <v>7</v>
      </c>
      <c r="F91" s="4"/>
      <c r="G91" s="4"/>
      <c r="H91" s="4"/>
      <c r="I91" s="5"/>
    </row>
    <row r="92" spans="1:16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</row>
    <row r="93" spans="1:16" x14ac:dyDescent="0.2">
      <c r="A93" s="4" t="s">
        <v>6</v>
      </c>
      <c r="B93" s="7"/>
      <c r="C93" s="4" t="s">
        <v>34</v>
      </c>
      <c r="D93" s="6"/>
      <c r="E93">
        <f>O90</f>
        <v>22.174299999999999</v>
      </c>
      <c r="F93" s="4">
        <f>AVERAGE(E93:E94)</f>
        <v>22.174299999999999</v>
      </c>
      <c r="G93" s="4"/>
      <c r="H93" s="4"/>
      <c r="I93" s="5"/>
    </row>
    <row r="94" spans="1:16" x14ac:dyDescent="0.2">
      <c r="A94" s="4" t="s">
        <v>6</v>
      </c>
      <c r="B94" s="7"/>
      <c r="C94" s="4" t="s">
        <v>34</v>
      </c>
      <c r="D94" s="6"/>
      <c r="E94" s="8" t="s">
        <v>7</v>
      </c>
      <c r="F94" s="4"/>
      <c r="G94" s="4"/>
      <c r="H94" s="4"/>
      <c r="I94" s="5"/>
    </row>
    <row r="95" spans="1:16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</row>
    <row r="96" spans="1:16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15</v>
      </c>
      <c r="B98" s="19" t="s">
        <v>14</v>
      </c>
      <c r="C98" s="19" t="s">
        <v>13</v>
      </c>
      <c r="D98" s="19" t="s">
        <v>12</v>
      </c>
      <c r="E98" s="19" t="s">
        <v>11</v>
      </c>
      <c r="F98" s="19" t="s">
        <v>10</v>
      </c>
      <c r="G98" s="19" t="s">
        <v>16</v>
      </c>
      <c r="H98" s="19" t="s">
        <v>17</v>
      </c>
      <c r="I98" s="18" t="s">
        <v>9</v>
      </c>
      <c r="K98" s="20" t="s">
        <v>15</v>
      </c>
      <c r="L98" s="19" t="s">
        <v>14</v>
      </c>
      <c r="M98" s="19" t="s">
        <v>13</v>
      </c>
      <c r="N98" s="19" t="s">
        <v>12</v>
      </c>
      <c r="O98" s="19" t="s">
        <v>11</v>
      </c>
      <c r="P98" s="19" t="s">
        <v>10</v>
      </c>
      <c r="Q98" s="19" t="s">
        <v>16</v>
      </c>
      <c r="R98" s="19" t="s">
        <v>17</v>
      </c>
      <c r="S98" s="18" t="s">
        <v>9</v>
      </c>
    </row>
    <row r="99" spans="1:19" x14ac:dyDescent="0.2">
      <c r="A99" s="17" t="s">
        <v>98</v>
      </c>
      <c r="B99" s="16" t="s">
        <v>18</v>
      </c>
      <c r="C99" s="4" t="s">
        <v>31</v>
      </c>
      <c r="D99" s="4"/>
      <c r="E99" s="15">
        <f>P119</f>
        <v>22.110600000000002</v>
      </c>
      <c r="F99" s="4">
        <f>AVERAGE(E99)</f>
        <v>22.110600000000002</v>
      </c>
      <c r="G99" s="4">
        <f>SUM(F99,-F106)</f>
        <v>-0.53719999999999857</v>
      </c>
      <c r="H99" s="4">
        <f>SUM(G102,-G99)</f>
        <v>1.7479999999999976</v>
      </c>
      <c r="I99" s="14">
        <f>POWER(2,-H99)</f>
        <v>0.29771421234124257</v>
      </c>
      <c r="K99" s="17" t="s">
        <v>99</v>
      </c>
      <c r="L99" s="16" t="s">
        <v>18</v>
      </c>
      <c r="M99" s="4" t="s">
        <v>31</v>
      </c>
      <c r="N99" s="4"/>
      <c r="O99" s="15">
        <f>P119</f>
        <v>22.110600000000002</v>
      </c>
      <c r="P99" s="4">
        <f>AVERAGE(O99)</f>
        <v>22.110600000000002</v>
      </c>
      <c r="Q99" s="4">
        <f>SUM(P99,-P106)</f>
        <v>-0.53719999999999857</v>
      </c>
      <c r="R99" s="4">
        <f>SUM(Q102,-Q99)</f>
        <v>0.12609999999999744</v>
      </c>
      <c r="S99" s="14">
        <f>POWER(2,-R99)</f>
        <v>0.91630512904242156</v>
      </c>
    </row>
    <row r="100" spans="1:19" x14ac:dyDescent="0.2">
      <c r="A100" s="4" t="s">
        <v>5</v>
      </c>
      <c r="B100" s="7"/>
      <c r="C100" s="4" t="s">
        <v>31</v>
      </c>
      <c r="D100" s="7"/>
      <c r="F100" s="4"/>
      <c r="G100" s="4"/>
      <c r="H100" s="4"/>
      <c r="I100" s="5"/>
      <c r="K100" s="4" t="s">
        <v>5</v>
      </c>
      <c r="L100" s="7"/>
      <c r="M100" s="4" t="s">
        <v>31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31</v>
      </c>
      <c r="D102" s="6"/>
      <c r="E102">
        <f>P121</f>
        <v>22.511199999999999</v>
      </c>
      <c r="F102" s="4">
        <f>AVERAGE(E102:E103)</f>
        <v>22.511199999999999</v>
      </c>
      <c r="G102" s="4">
        <f>SUM(F102,-F109)</f>
        <v>1.210799999999999</v>
      </c>
      <c r="H102" s="4"/>
      <c r="I102" s="5"/>
      <c r="K102" s="4" t="s">
        <v>6</v>
      </c>
      <c r="L102" s="7"/>
      <c r="M102" s="4" t="s">
        <v>31</v>
      </c>
      <c r="N102" s="6"/>
      <c r="O102" s="15">
        <f>P120</f>
        <v>22.071999999999999</v>
      </c>
      <c r="P102" s="4">
        <f>AVERAGE(O102:O103)</f>
        <v>22.071999999999999</v>
      </c>
      <c r="Q102" s="4">
        <f>SUM(P102,-P109)</f>
        <v>-0.41110000000000113</v>
      </c>
      <c r="R102" s="4"/>
      <c r="S102" s="5"/>
    </row>
    <row r="103" spans="1:19" x14ac:dyDescent="0.2">
      <c r="A103" s="4" t="s">
        <v>6</v>
      </c>
      <c r="B103" s="7"/>
      <c r="C103" s="4" t="s">
        <v>31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31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34</v>
      </c>
      <c r="D106" s="7"/>
      <c r="E106" s="10">
        <f>O119</f>
        <v>22.6478</v>
      </c>
      <c r="F106" s="4">
        <f>AVERAGE(E106)</f>
        <v>22.6478</v>
      </c>
      <c r="G106" s="4"/>
      <c r="H106" s="4"/>
      <c r="I106" s="5"/>
      <c r="K106" s="4" t="s">
        <v>8</v>
      </c>
      <c r="L106" s="7"/>
      <c r="M106" s="4" t="s">
        <v>34</v>
      </c>
      <c r="N106" s="7"/>
      <c r="O106" s="10">
        <f>O119</f>
        <v>22.6478</v>
      </c>
      <c r="P106" s="4">
        <f>AVERAGE(O106)</f>
        <v>22.6478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34</v>
      </c>
      <c r="D107" s="7"/>
      <c r="F107" s="4"/>
      <c r="G107" s="4"/>
      <c r="H107" s="4"/>
      <c r="I107" s="5"/>
      <c r="K107" s="4" t="s">
        <v>5</v>
      </c>
      <c r="L107" s="7"/>
      <c r="M107" s="4" t="s">
        <v>34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34</v>
      </c>
      <c r="D109" s="6"/>
      <c r="E109">
        <f>O121</f>
        <v>21.3004</v>
      </c>
      <c r="F109" s="4">
        <f>AVERAGE(E109:E110)</f>
        <v>21.3004</v>
      </c>
      <c r="G109" s="4"/>
      <c r="H109" s="4"/>
      <c r="I109" s="5"/>
      <c r="K109" s="4" t="s">
        <v>6</v>
      </c>
      <c r="L109" s="7"/>
      <c r="M109" s="4" t="s">
        <v>34</v>
      </c>
      <c r="N109" s="6"/>
      <c r="O109" s="21">
        <f>O120</f>
        <v>22.4831</v>
      </c>
      <c r="P109" s="4">
        <f>AVERAGE(O109:O110)</f>
        <v>22.4831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34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15</v>
      </c>
      <c r="B114" s="19" t="s">
        <v>14</v>
      </c>
      <c r="C114" s="19" t="s">
        <v>13</v>
      </c>
      <c r="D114" s="19" t="s">
        <v>12</v>
      </c>
      <c r="E114" s="19" t="s">
        <v>11</v>
      </c>
      <c r="F114" s="19" t="s">
        <v>10</v>
      </c>
      <c r="G114" s="19" t="s">
        <v>16</v>
      </c>
      <c r="H114" s="19" t="s">
        <v>17</v>
      </c>
      <c r="I114" s="18" t="s">
        <v>9</v>
      </c>
    </row>
    <row r="115" spans="1:16" x14ac:dyDescent="0.2">
      <c r="A115" s="17" t="s">
        <v>98</v>
      </c>
      <c r="B115" s="16" t="s">
        <v>19</v>
      </c>
      <c r="C115" s="4" t="s">
        <v>31</v>
      </c>
      <c r="D115" s="4"/>
      <c r="E115" s="15">
        <f>P119</f>
        <v>22.110600000000002</v>
      </c>
      <c r="F115" s="4">
        <f>AVERAGE(E115:E116)</f>
        <v>22.110600000000002</v>
      </c>
      <c r="G115" s="4">
        <f>SUM(F115,-F122)</f>
        <v>-0.53719999999999857</v>
      </c>
      <c r="H115" s="4">
        <f>SUM(G118,-G115)</f>
        <v>1.5238999999999976</v>
      </c>
      <c r="I115" s="14">
        <f>POWER(2,-H115)</f>
        <v>0.34774459591076323</v>
      </c>
    </row>
    <row r="116" spans="1:16" x14ac:dyDescent="0.2">
      <c r="A116" s="4" t="s">
        <v>5</v>
      </c>
      <c r="B116" s="7"/>
      <c r="C116" s="4" t="s">
        <v>31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31</v>
      </c>
      <c r="D118" s="6"/>
      <c r="E118">
        <f>P122</f>
        <v>22.435199999999998</v>
      </c>
      <c r="F118" s="4">
        <f>AVERAGE(E118:E119)</f>
        <v>22.435199999999998</v>
      </c>
      <c r="G118" s="4">
        <f>SUM(F118,-F125)</f>
        <v>0.98669999999999902</v>
      </c>
      <c r="H118" s="4"/>
      <c r="I118" s="5"/>
      <c r="O118" s="13" t="s">
        <v>34</v>
      </c>
      <c r="P118" s="13" t="s">
        <v>31</v>
      </c>
    </row>
    <row r="119" spans="1:16" x14ac:dyDescent="0.2">
      <c r="A119" s="4" t="s">
        <v>6</v>
      </c>
      <c r="B119" s="7"/>
      <c r="C119" s="4" t="s">
        <v>31</v>
      </c>
      <c r="D119" s="4"/>
      <c r="E119" s="8" t="s">
        <v>7</v>
      </c>
      <c r="F119" s="4"/>
      <c r="G119" s="4"/>
      <c r="H119" s="4"/>
      <c r="I119" s="5"/>
      <c r="N119" s="26" t="s">
        <v>65</v>
      </c>
      <c r="O119" s="24">
        <v>22.6478</v>
      </c>
      <c r="P119" s="24">
        <v>22.110600000000002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66</v>
      </c>
      <c r="O120" s="24">
        <v>22.4831</v>
      </c>
      <c r="P120" s="24">
        <v>22.071999999999999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54</v>
      </c>
      <c r="O121" s="24">
        <v>21.3004</v>
      </c>
      <c r="P121" s="24">
        <v>22.511199999999999</v>
      </c>
    </row>
    <row r="122" spans="1:16" ht="17" thickTop="1" x14ac:dyDescent="0.2">
      <c r="A122" s="4" t="s">
        <v>8</v>
      </c>
      <c r="B122" s="7"/>
      <c r="C122" s="4" t="s">
        <v>34</v>
      </c>
      <c r="D122" s="7"/>
      <c r="E122" s="10">
        <f>O119</f>
        <v>22.6478</v>
      </c>
      <c r="F122" s="4">
        <f>AVERAGE(E122:E123)</f>
        <v>22.6478</v>
      </c>
      <c r="G122" s="4"/>
      <c r="H122" s="4"/>
      <c r="I122" s="5"/>
      <c r="N122" s="26" t="s">
        <v>54</v>
      </c>
      <c r="O122" s="24">
        <v>21.448499999999999</v>
      </c>
      <c r="P122" s="24">
        <v>22.435199999999998</v>
      </c>
    </row>
    <row r="123" spans="1:16" x14ac:dyDescent="0.2">
      <c r="A123" s="4" t="s">
        <v>5</v>
      </c>
      <c r="B123" s="7"/>
      <c r="C123" s="4" t="s">
        <v>34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34</v>
      </c>
      <c r="D125" s="6"/>
      <c r="E125">
        <f>O122</f>
        <v>21.448499999999999</v>
      </c>
      <c r="F125" s="4">
        <f>AVERAGE(E125:E126)</f>
        <v>21.448499999999999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34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15</v>
      </c>
      <c r="B130" s="19" t="s">
        <v>14</v>
      </c>
      <c r="C130" s="19" t="s">
        <v>13</v>
      </c>
      <c r="D130" s="19" t="s">
        <v>12</v>
      </c>
      <c r="E130" s="19" t="s">
        <v>11</v>
      </c>
      <c r="F130" s="19" t="s">
        <v>10</v>
      </c>
      <c r="G130" s="19" t="s">
        <v>16</v>
      </c>
      <c r="H130" s="19" t="s">
        <v>17</v>
      </c>
      <c r="I130" s="18" t="s">
        <v>9</v>
      </c>
      <c r="K130" s="20" t="s">
        <v>15</v>
      </c>
      <c r="L130" s="19" t="s">
        <v>14</v>
      </c>
      <c r="M130" s="19" t="s">
        <v>13</v>
      </c>
      <c r="N130" s="19" t="s">
        <v>12</v>
      </c>
      <c r="O130" s="19" t="s">
        <v>11</v>
      </c>
      <c r="P130" s="19" t="s">
        <v>10</v>
      </c>
      <c r="Q130" s="19" t="s">
        <v>16</v>
      </c>
      <c r="R130" s="19" t="s">
        <v>17</v>
      </c>
      <c r="S130" s="18" t="s">
        <v>9</v>
      </c>
    </row>
    <row r="131" spans="1:19" x14ac:dyDescent="0.2">
      <c r="A131" s="17" t="s">
        <v>100</v>
      </c>
      <c r="B131" s="16" t="s">
        <v>18</v>
      </c>
      <c r="C131" s="4" t="s">
        <v>31</v>
      </c>
      <c r="D131" s="4"/>
      <c r="E131" s="15">
        <f>P151</f>
        <v>23.314399999999999</v>
      </c>
      <c r="F131" s="4">
        <f>AVERAGE(E131)</f>
        <v>23.314399999999999</v>
      </c>
      <c r="G131" s="4">
        <f>SUM(F131,-F138)</f>
        <v>1.0018999999999991</v>
      </c>
      <c r="H131" s="4">
        <f>SUM(G134,-G131)</f>
        <v>-0.46369999999999933</v>
      </c>
      <c r="I131" s="14">
        <f>POWER(2,-H131)</f>
        <v>1.3790741216071263</v>
      </c>
      <c r="K131" s="17" t="s">
        <v>101</v>
      </c>
      <c r="L131" s="16" t="s">
        <v>18</v>
      </c>
      <c r="M131" s="4" t="s">
        <v>31</v>
      </c>
      <c r="N131" s="4"/>
      <c r="O131" s="15">
        <f>P151</f>
        <v>23.314399999999999</v>
      </c>
      <c r="P131" s="4">
        <f>AVERAGE(O131)</f>
        <v>23.314399999999999</v>
      </c>
      <c r="Q131" s="4">
        <f>SUM(P131,-P138)</f>
        <v>1.0018999999999991</v>
      </c>
      <c r="R131" s="4">
        <f>SUM(Q134,-Q131)</f>
        <v>-0.28999999999999915</v>
      </c>
      <c r="S131" s="14">
        <f>POWER(2,-R131)</f>
        <v>1.2226402776920677</v>
      </c>
    </row>
    <row r="132" spans="1:19" x14ac:dyDescent="0.2">
      <c r="A132" s="4" t="s">
        <v>5</v>
      </c>
      <c r="B132" s="7"/>
      <c r="C132" s="4" t="s">
        <v>31</v>
      </c>
      <c r="D132" s="7"/>
      <c r="F132" s="4"/>
      <c r="G132" s="4"/>
      <c r="H132" s="4"/>
      <c r="I132" s="5"/>
      <c r="K132" s="4" t="s">
        <v>5</v>
      </c>
      <c r="L132" s="7"/>
      <c r="M132" s="4" t="s">
        <v>31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31</v>
      </c>
      <c r="D134" s="6"/>
      <c r="E134">
        <f>P153</f>
        <v>21.947700000000001</v>
      </c>
      <c r="F134" s="4">
        <f>AVERAGE(E134:E135)</f>
        <v>21.947700000000001</v>
      </c>
      <c r="G134" s="4">
        <f>SUM(F134,-F141)</f>
        <v>0.53819999999999979</v>
      </c>
      <c r="H134" s="4"/>
      <c r="I134" s="5"/>
      <c r="K134" s="4" t="s">
        <v>6</v>
      </c>
      <c r="L134" s="7"/>
      <c r="M134" s="4" t="s">
        <v>31</v>
      </c>
      <c r="N134" s="6"/>
      <c r="O134" s="15">
        <f>P152</f>
        <v>23.008500000000002</v>
      </c>
      <c r="P134" s="4">
        <f>AVERAGE(O134:O135)</f>
        <v>23.008500000000002</v>
      </c>
      <c r="Q134" s="4">
        <f>SUM(P134,-P141)</f>
        <v>0.71189999999999998</v>
      </c>
      <c r="R134" s="4"/>
      <c r="S134" s="5"/>
    </row>
    <row r="135" spans="1:19" x14ac:dyDescent="0.2">
      <c r="A135" s="4" t="s">
        <v>6</v>
      </c>
      <c r="B135" s="7"/>
      <c r="C135" s="4" t="s">
        <v>31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31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34</v>
      </c>
      <c r="D138" s="7"/>
      <c r="E138" s="10">
        <f>O151</f>
        <v>22.3125</v>
      </c>
      <c r="F138" s="4">
        <f>AVERAGE(E138)</f>
        <v>22.3125</v>
      </c>
      <c r="G138" s="4"/>
      <c r="H138" s="4"/>
      <c r="I138" s="5"/>
      <c r="K138" s="4" t="s">
        <v>8</v>
      </c>
      <c r="L138" s="7"/>
      <c r="M138" s="4" t="s">
        <v>34</v>
      </c>
      <c r="N138" s="7"/>
      <c r="O138" s="10">
        <f>O151</f>
        <v>22.3125</v>
      </c>
      <c r="P138" s="4">
        <f>AVERAGE(O138)</f>
        <v>22.3125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34</v>
      </c>
      <c r="D139" s="7"/>
      <c r="F139" s="4"/>
      <c r="G139" s="4"/>
      <c r="H139" s="4"/>
      <c r="I139" s="5"/>
      <c r="K139" s="4" t="s">
        <v>5</v>
      </c>
      <c r="L139" s="7"/>
      <c r="M139" s="4" t="s">
        <v>34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34</v>
      </c>
      <c r="D141" s="6"/>
      <c r="E141">
        <f>O153</f>
        <v>21.409500000000001</v>
      </c>
      <c r="F141" s="4">
        <f>AVERAGE(E141:E142)</f>
        <v>21.409500000000001</v>
      </c>
      <c r="G141" s="4"/>
      <c r="H141" s="4"/>
      <c r="I141" s="5"/>
      <c r="K141" s="4" t="s">
        <v>6</v>
      </c>
      <c r="L141" s="7"/>
      <c r="M141" s="4" t="s">
        <v>34</v>
      </c>
      <c r="N141" s="6"/>
      <c r="O141" s="21">
        <f>O152</f>
        <v>22.296600000000002</v>
      </c>
      <c r="P141" s="4">
        <f>AVERAGE(O141:O142)</f>
        <v>22.296600000000002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34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34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15</v>
      </c>
      <c r="B146" s="19" t="s">
        <v>14</v>
      </c>
      <c r="C146" s="19" t="s">
        <v>13</v>
      </c>
      <c r="D146" s="19" t="s">
        <v>12</v>
      </c>
      <c r="E146" s="19" t="s">
        <v>11</v>
      </c>
      <c r="F146" s="19" t="s">
        <v>10</v>
      </c>
      <c r="G146" s="19" t="s">
        <v>16</v>
      </c>
      <c r="H146" s="19" t="s">
        <v>17</v>
      </c>
      <c r="I146" s="18" t="s">
        <v>9</v>
      </c>
    </row>
    <row r="147" spans="1:16" x14ac:dyDescent="0.2">
      <c r="A147" s="17" t="s">
        <v>100</v>
      </c>
      <c r="B147" s="16" t="s">
        <v>19</v>
      </c>
      <c r="C147" s="4" t="s">
        <v>31</v>
      </c>
      <c r="D147" s="4"/>
      <c r="E147" s="15">
        <f>P151</f>
        <v>23.314399999999999</v>
      </c>
      <c r="F147" s="4">
        <f>AVERAGE(E147:E148)</f>
        <v>23.314399999999999</v>
      </c>
      <c r="G147" s="4">
        <f>SUM(F147,-F154)</f>
        <v>1.0018999999999991</v>
      </c>
      <c r="H147" s="4">
        <f>SUM(G150,-G147)</f>
        <v>-0.98729999999999762</v>
      </c>
      <c r="I147" s="14">
        <f>POWER(2,-H147)</f>
        <v>1.9824713269925849</v>
      </c>
    </row>
    <row r="148" spans="1:16" x14ac:dyDescent="0.2">
      <c r="A148" s="4" t="s">
        <v>5</v>
      </c>
      <c r="B148" s="7"/>
      <c r="C148" s="4" t="s">
        <v>31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31</v>
      </c>
      <c r="D150" s="6"/>
      <c r="E150">
        <f>P154</f>
        <v>21.918700000000001</v>
      </c>
      <c r="F150" s="4">
        <f>AVERAGE(E150:E151)</f>
        <v>21.918700000000001</v>
      </c>
      <c r="G150" s="4">
        <f>SUM(F150,-F157)</f>
        <v>1.4600000000001501E-2</v>
      </c>
      <c r="H150" s="4"/>
      <c r="I150" s="5"/>
      <c r="O150" s="13" t="s">
        <v>34</v>
      </c>
      <c r="P150" s="13" t="s">
        <v>31</v>
      </c>
    </row>
    <row r="151" spans="1:16" x14ac:dyDescent="0.2">
      <c r="A151" s="4" t="s">
        <v>6</v>
      </c>
      <c r="B151" s="7"/>
      <c r="C151" s="4" t="s">
        <v>31</v>
      </c>
      <c r="D151" s="4"/>
      <c r="E151" s="8" t="s">
        <v>7</v>
      </c>
      <c r="F151" s="4"/>
      <c r="G151" s="4"/>
      <c r="H151" s="4"/>
      <c r="I151" s="5"/>
      <c r="N151" s="9" t="s">
        <v>67</v>
      </c>
      <c r="O151" s="24">
        <v>22.3125</v>
      </c>
      <c r="P151" s="24">
        <v>23.314399999999999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67</v>
      </c>
      <c r="O152" s="24">
        <v>22.296600000000002</v>
      </c>
      <c r="P152" s="24">
        <v>23.008500000000002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55</v>
      </c>
      <c r="O153" s="24">
        <v>21.409500000000001</v>
      </c>
      <c r="P153" s="24">
        <v>21.947700000000001</v>
      </c>
    </row>
    <row r="154" spans="1:16" ht="17" thickTop="1" x14ac:dyDescent="0.2">
      <c r="A154" s="4" t="s">
        <v>8</v>
      </c>
      <c r="B154" s="7"/>
      <c r="C154" s="4" t="s">
        <v>34</v>
      </c>
      <c r="D154" s="7"/>
      <c r="E154" s="10">
        <f>O151</f>
        <v>22.3125</v>
      </c>
      <c r="F154" s="4">
        <f>AVERAGE(E154:E155)</f>
        <v>22.3125</v>
      </c>
      <c r="G154" s="4"/>
      <c r="H154" s="4"/>
      <c r="I154" s="5"/>
      <c r="N154" s="9" t="s">
        <v>55</v>
      </c>
      <c r="O154" s="24">
        <v>21.9041</v>
      </c>
      <c r="P154" s="24">
        <v>21.918700000000001</v>
      </c>
    </row>
    <row r="155" spans="1:16" x14ac:dyDescent="0.2">
      <c r="A155" s="4" t="s">
        <v>5</v>
      </c>
      <c r="B155" s="7"/>
      <c r="C155" s="4" t="s">
        <v>34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34</v>
      </c>
      <c r="D157" s="6"/>
      <c r="E157">
        <f>O154</f>
        <v>21.9041</v>
      </c>
      <c r="F157" s="4">
        <f>AVERAGE(E157:E158)</f>
        <v>21.9041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34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20</v>
      </c>
      <c r="N162" t="s">
        <v>0</v>
      </c>
    </row>
    <row r="163" spans="12:15" x14ac:dyDescent="0.2">
      <c r="M163">
        <f>S2</f>
        <v>0.89969006693828091</v>
      </c>
      <c r="N163" s="1">
        <f>I2</f>
        <v>0.31600077461320192</v>
      </c>
    </row>
    <row r="164" spans="12:15" x14ac:dyDescent="0.2">
      <c r="M164">
        <f>S35</f>
        <v>1.1505311146968906</v>
      </c>
      <c r="N164">
        <f>I18</f>
        <v>0.34302841663608191</v>
      </c>
    </row>
    <row r="165" spans="12:15" x14ac:dyDescent="0.2">
      <c r="M165">
        <f>S67</f>
        <v>1.3203313194499928</v>
      </c>
    </row>
    <row r="166" spans="12:15" x14ac:dyDescent="0.2">
      <c r="M166" s="1">
        <f>S99</f>
        <v>0.91630512904242156</v>
      </c>
    </row>
    <row r="167" spans="12:15" x14ac:dyDescent="0.2">
      <c r="M167" s="1">
        <f>S131</f>
        <v>1.2226402776920677</v>
      </c>
      <c r="N167">
        <f>I67</f>
        <v>0.80602696002515295</v>
      </c>
    </row>
    <row r="168" spans="12:15" x14ac:dyDescent="0.2">
      <c r="M168">
        <v>1</v>
      </c>
      <c r="N168">
        <f>I83</f>
        <v>0.79015084243685119</v>
      </c>
    </row>
    <row r="169" spans="12:15" x14ac:dyDescent="0.2">
      <c r="M169">
        <v>1</v>
      </c>
      <c r="N169">
        <f>I99</f>
        <v>0.29771421234124257</v>
      </c>
    </row>
    <row r="170" spans="12:15" x14ac:dyDescent="0.2">
      <c r="M170">
        <v>1</v>
      </c>
      <c r="N170">
        <f>I115</f>
        <v>0.34774459591076323</v>
      </c>
    </row>
    <row r="171" spans="12:15" x14ac:dyDescent="0.2">
      <c r="M171">
        <v>1</v>
      </c>
    </row>
    <row r="172" spans="12:15" x14ac:dyDescent="0.2">
      <c r="M172">
        <v>1</v>
      </c>
    </row>
    <row r="174" spans="12:15" x14ac:dyDescent="0.2">
      <c r="L174" t="s">
        <v>3</v>
      </c>
      <c r="M174">
        <f>AVERAGE(M163:M172)</f>
        <v>1.0509497907819654</v>
      </c>
      <c r="N174">
        <f>AVERAGE(N163:N172)</f>
        <v>0.48344430032721553</v>
      </c>
    </row>
    <row r="175" spans="12:15" x14ac:dyDescent="0.2">
      <c r="L175" t="s">
        <v>2</v>
      </c>
      <c r="M175">
        <f>STDEV(M163:M172)</f>
        <v>0.13578928375794233</v>
      </c>
      <c r="N175">
        <f>STDEV(N163:N172)</f>
        <v>0.24445551962225656</v>
      </c>
    </row>
    <row r="176" spans="12:15" x14ac:dyDescent="0.2">
      <c r="L176" t="s">
        <v>1</v>
      </c>
      <c r="N176">
        <f>TTEST(M163:M172,N163:N172,2,3)</f>
        <v>1.2824924243363966E-3</v>
      </c>
      <c r="O176" t="str">
        <f>IF(AND(N176&gt;=0.01, N176&lt;0.05), "Significativo *", IF(AND(N176&gt;=0.001, N176&lt;0.01), "Significativo **", IF(N176&lt;0.001, "Significativo ***", "Non significativo")))</f>
        <v>Significativo **</v>
      </c>
    </row>
    <row r="178" spans="12:13" x14ac:dyDescent="0.2">
      <c r="L178" t="s">
        <v>20</v>
      </c>
      <c r="M178" t="s">
        <v>0</v>
      </c>
    </row>
    <row r="179" spans="12:13" x14ac:dyDescent="0.2">
      <c r="L179">
        <f>M174</f>
        <v>1.0509497907819654</v>
      </c>
      <c r="M179">
        <f>N174</f>
        <v>0.48344430032721553</v>
      </c>
    </row>
    <row r="180" spans="12:13" x14ac:dyDescent="0.2">
      <c r="L180">
        <f>M175</f>
        <v>0.13578928375794233</v>
      </c>
      <c r="M180">
        <f>N175</f>
        <v>0.24445551962225656</v>
      </c>
    </row>
  </sheetData>
  <conditionalFormatting sqref="I2">
    <cfRule type="cellIs" dxfId="29" priority="30" stopIfTrue="1" operator="lessThan">
      <formula>1</formula>
    </cfRule>
    <cfRule type="cellIs" dxfId="28" priority="29" stopIfTrue="1" operator="greaterThan">
      <formula>1</formula>
    </cfRule>
  </conditionalFormatting>
  <conditionalFormatting sqref="I18">
    <cfRule type="cellIs" dxfId="27" priority="26" stopIfTrue="1" operator="lessThan">
      <formula>1</formula>
    </cfRule>
    <cfRule type="cellIs" dxfId="26" priority="25" stopIfTrue="1" operator="greaterThan">
      <formula>1</formula>
    </cfRule>
  </conditionalFormatting>
  <conditionalFormatting sqref="I35">
    <cfRule type="cellIs" dxfId="25" priority="24" stopIfTrue="1" operator="lessThan">
      <formula>1</formula>
    </cfRule>
    <cfRule type="cellIs" dxfId="24" priority="23" stopIfTrue="1" operator="greaterThan">
      <formula>1</formula>
    </cfRule>
  </conditionalFormatting>
  <conditionalFormatting sqref="I51">
    <cfRule type="cellIs" dxfId="23" priority="20" stopIfTrue="1" operator="lessThan">
      <formula>1</formula>
    </cfRule>
    <cfRule type="cellIs" dxfId="22" priority="19" stopIfTrue="1" operator="greaterThan">
      <formula>1</formula>
    </cfRule>
  </conditionalFormatting>
  <conditionalFormatting sqref="I67">
    <cfRule type="cellIs" dxfId="21" priority="5" stopIfTrue="1" operator="greaterThan">
      <formula>1</formula>
    </cfRule>
    <cfRule type="cellIs" dxfId="20" priority="6" stopIfTrue="1" operator="lessThan">
      <formula>1</formula>
    </cfRule>
  </conditionalFormatting>
  <conditionalFormatting sqref="I83">
    <cfRule type="cellIs" dxfId="19" priority="1" stopIfTrue="1" operator="greaterThan">
      <formula>1</formula>
    </cfRule>
    <cfRule type="cellIs" dxfId="18" priority="2" stopIfTrue="1" operator="lessThan">
      <formula>1</formula>
    </cfRule>
  </conditionalFormatting>
  <conditionalFormatting sqref="I99">
    <cfRule type="cellIs" dxfId="17" priority="17" stopIfTrue="1" operator="greaterThan">
      <formula>1</formula>
    </cfRule>
    <cfRule type="cellIs" dxfId="16" priority="18" stopIfTrue="1" operator="lessThan">
      <formula>1</formula>
    </cfRule>
  </conditionalFormatting>
  <conditionalFormatting sqref="I115">
    <cfRule type="cellIs" dxfId="15" priority="13" stopIfTrue="1" operator="greaterThan">
      <formula>1</formula>
    </cfRule>
    <cfRule type="cellIs" dxfId="14" priority="14" stopIfTrue="1" operator="lessThan">
      <formula>1</formula>
    </cfRule>
  </conditionalFormatting>
  <conditionalFormatting sqref="I131">
    <cfRule type="cellIs" dxfId="13" priority="12" stopIfTrue="1" operator="lessThan">
      <formula>1</formula>
    </cfRule>
    <cfRule type="cellIs" dxfId="12" priority="11" stopIfTrue="1" operator="greaterThan">
      <formula>1</formula>
    </cfRule>
  </conditionalFormatting>
  <conditionalFormatting sqref="I147">
    <cfRule type="cellIs" dxfId="11" priority="8" stopIfTrue="1" operator="lessThan">
      <formula>1</formula>
    </cfRule>
    <cfRule type="cellIs" dxfId="10" priority="7" stopIfTrue="1" operator="greaterThan">
      <formula>1</formula>
    </cfRule>
  </conditionalFormatting>
  <conditionalFormatting sqref="S2">
    <cfRule type="cellIs" dxfId="9" priority="27" stopIfTrue="1" operator="greaterThan">
      <formula>1</formula>
    </cfRule>
    <cfRule type="cellIs" dxfId="8" priority="28" stopIfTrue="1" operator="lessThan">
      <formula>1</formula>
    </cfRule>
  </conditionalFormatting>
  <conditionalFormatting sqref="S35">
    <cfRule type="cellIs" dxfId="7" priority="21" stopIfTrue="1" operator="greaterThan">
      <formula>1</formula>
    </cfRule>
    <cfRule type="cellIs" dxfId="6" priority="22" stopIfTrue="1" operator="lessThan">
      <formula>1</formula>
    </cfRule>
  </conditionalFormatting>
  <conditionalFormatting sqref="S67">
    <cfRule type="cellIs" dxfId="5" priority="4" stopIfTrue="1" operator="lessThan">
      <formula>1</formula>
    </cfRule>
    <cfRule type="cellIs" dxfId="4" priority="3" stopIfTrue="1" operator="greaterThan">
      <formula>1</formula>
    </cfRule>
  </conditionalFormatting>
  <conditionalFormatting sqref="S99">
    <cfRule type="cellIs" dxfId="3" priority="15" stopIfTrue="1" operator="greaterThan">
      <formula>1</formula>
    </cfRule>
    <cfRule type="cellIs" dxfId="2" priority="16" stopIfTrue="1" operator="lessThan">
      <formula>1</formula>
    </cfRule>
  </conditionalFormatting>
  <conditionalFormatting sqref="S131">
    <cfRule type="cellIs" dxfId="1" priority="10" stopIfTrue="1" operator="lessThan">
      <formula>1</formula>
    </cfRule>
    <cfRule type="cellIs" dxfId="0" priority="9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CT TUTTI</vt:lpstr>
      <vt:lpstr>C5-T+1</vt:lpstr>
      <vt:lpstr>C10-T+2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2025-07-13T08:53:53Z</dcterms:modified>
</cp:coreProperties>
</file>