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etta/Desktop/ESPERIMENTI DOTTORATO/ANTARTIDE XXXVIII sped./ESPERIMENTO TEMPERATURA/real time siics/SPLEEN/"/>
    </mc:Choice>
  </mc:AlternateContent>
  <xr:revisionPtr revIDLastSave="0" documentId="13_ncr:1_{983C957E-4214-4341-84D5-381E8390B5D5}" xr6:coauthVersionLast="47" xr6:coauthVersionMax="47" xr10:uidLastSave="{00000000-0000-0000-0000-000000000000}"/>
  <bookViews>
    <workbookView xWindow="0" yWindow="500" windowWidth="28800" windowHeight="17500" activeTab="3" xr2:uid="{828D263B-D80C-524C-AB14-085D4EE1302F}"/>
  </bookViews>
  <sheets>
    <sheet name="CT TUTTI" sheetId="5" r:id="rId1"/>
    <sheet name="C5-T+1" sheetId="3" r:id="rId2"/>
    <sheet name="C10-T+2" sheetId="6" r:id="rId3"/>
    <sheet name="C15-T+3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5" i="8" l="1"/>
  <c r="M132" i="8"/>
  <c r="M134" i="8"/>
  <c r="N137" i="8"/>
  <c r="N136" i="8"/>
  <c r="N135" i="8"/>
  <c r="N133" i="6"/>
  <c r="N132" i="6"/>
  <c r="F158" i="3"/>
  <c r="E158" i="3"/>
  <c r="E155" i="3"/>
  <c r="F155" i="3" s="1"/>
  <c r="E151" i="3"/>
  <c r="F151" i="3" s="1"/>
  <c r="E148" i="3"/>
  <c r="F148" i="3" s="1"/>
  <c r="O142" i="3"/>
  <c r="P142" i="3" s="1"/>
  <c r="Q135" i="3" s="1"/>
  <c r="F142" i="3"/>
  <c r="G135" i="3" s="1"/>
  <c r="E142" i="3"/>
  <c r="P139" i="3"/>
  <c r="O139" i="3"/>
  <c r="E139" i="3"/>
  <c r="F139" i="3" s="1"/>
  <c r="O135" i="3"/>
  <c r="P135" i="3" s="1"/>
  <c r="F135" i="3"/>
  <c r="E135" i="3"/>
  <c r="O132" i="3"/>
  <c r="P132" i="3" s="1"/>
  <c r="E132" i="3"/>
  <c r="F132" i="3" s="1"/>
  <c r="E125" i="3"/>
  <c r="F125" i="3" s="1"/>
  <c r="E122" i="3"/>
  <c r="F122" i="3" s="1"/>
  <c r="E118" i="3"/>
  <c r="F118" i="3" s="1"/>
  <c r="E115" i="3"/>
  <c r="F115" i="3" s="1"/>
  <c r="P109" i="3"/>
  <c r="O109" i="3"/>
  <c r="E109" i="3"/>
  <c r="F109" i="3" s="1"/>
  <c r="G102" i="3" s="1"/>
  <c r="O106" i="3"/>
  <c r="P106" i="3" s="1"/>
  <c r="Q99" i="3" s="1"/>
  <c r="R99" i="3" s="1"/>
  <c r="S99" i="3" s="1"/>
  <c r="M166" i="3" s="1"/>
  <c r="E106" i="3"/>
  <c r="F106" i="3" s="1"/>
  <c r="O102" i="3"/>
  <c r="P102" i="3" s="1"/>
  <c r="Q102" i="3" s="1"/>
  <c r="E102" i="3"/>
  <c r="F102" i="3" s="1"/>
  <c r="O99" i="3"/>
  <c r="P99" i="3" s="1"/>
  <c r="E99" i="3"/>
  <c r="F99" i="3" s="1"/>
  <c r="BK93" i="3"/>
  <c r="BJ93" i="3"/>
  <c r="E93" i="3"/>
  <c r="F93" i="3" s="1"/>
  <c r="G86" i="3" s="1"/>
  <c r="BJ90" i="3"/>
  <c r="BK90" i="3" s="1"/>
  <c r="E90" i="3"/>
  <c r="F90" i="3" s="1"/>
  <c r="BJ86" i="3"/>
  <c r="BK86" i="3" s="1"/>
  <c r="BL86" i="3" s="1"/>
  <c r="E86" i="3"/>
  <c r="F86" i="3" s="1"/>
  <c r="BJ83" i="3"/>
  <c r="BK83" i="3" s="1"/>
  <c r="E83" i="3"/>
  <c r="F83" i="3" s="1"/>
  <c r="BU77" i="3"/>
  <c r="BV70" i="3" s="1"/>
  <c r="BT77" i="3"/>
  <c r="BJ77" i="3"/>
  <c r="BK77" i="3" s="1"/>
  <c r="O77" i="3"/>
  <c r="P77" i="3" s="1"/>
  <c r="E77" i="3"/>
  <c r="F77" i="3" s="1"/>
  <c r="BU74" i="3"/>
  <c r="BT74" i="3"/>
  <c r="BJ74" i="3"/>
  <c r="BK74" i="3" s="1"/>
  <c r="BL67" i="3" s="1"/>
  <c r="O74" i="3"/>
  <c r="P74" i="3" s="1"/>
  <c r="Q67" i="3" s="1"/>
  <c r="E74" i="3"/>
  <c r="F74" i="3" s="1"/>
  <c r="BT70" i="3"/>
  <c r="BU70" i="3" s="1"/>
  <c r="BJ70" i="3"/>
  <c r="BK70" i="3" s="1"/>
  <c r="O70" i="3"/>
  <c r="P70" i="3" s="1"/>
  <c r="E70" i="3"/>
  <c r="F70" i="3" s="1"/>
  <c r="BT67" i="3"/>
  <c r="BU67" i="3" s="1"/>
  <c r="BJ67" i="3"/>
  <c r="BK67" i="3" s="1"/>
  <c r="O67" i="3"/>
  <c r="P67" i="3" s="1"/>
  <c r="E67" i="3"/>
  <c r="F67" i="3" s="1"/>
  <c r="F61" i="3"/>
  <c r="E61" i="3"/>
  <c r="E58" i="3"/>
  <c r="F58" i="3" s="1"/>
  <c r="E54" i="3"/>
  <c r="F54" i="3" s="1"/>
  <c r="E51" i="3"/>
  <c r="F51" i="3" s="1"/>
  <c r="O45" i="3"/>
  <c r="P45" i="3" s="1"/>
  <c r="Q38" i="3" s="1"/>
  <c r="E45" i="3"/>
  <c r="F45" i="3" s="1"/>
  <c r="G38" i="3" s="1"/>
  <c r="P42" i="3"/>
  <c r="Q35" i="3" s="1"/>
  <c r="R35" i="3" s="1"/>
  <c r="S35" i="3" s="1"/>
  <c r="M164" i="3" s="1"/>
  <c r="O42" i="3"/>
  <c r="E42" i="3"/>
  <c r="F42" i="3" s="1"/>
  <c r="O38" i="3"/>
  <c r="P38" i="3" s="1"/>
  <c r="F38" i="3"/>
  <c r="E38" i="3"/>
  <c r="O35" i="3"/>
  <c r="P35" i="3" s="1"/>
  <c r="E35" i="3"/>
  <c r="F35" i="3" s="1"/>
  <c r="E28" i="3"/>
  <c r="F28" i="3" s="1"/>
  <c r="G21" i="3" s="1"/>
  <c r="E25" i="3"/>
  <c r="F25" i="3" s="1"/>
  <c r="E21" i="3"/>
  <c r="F21" i="3" s="1"/>
  <c r="E18" i="3"/>
  <c r="F18" i="3" s="1"/>
  <c r="P12" i="3"/>
  <c r="Q5" i="3" s="1"/>
  <c r="O12" i="3"/>
  <c r="E12" i="3"/>
  <c r="F12" i="3" s="1"/>
  <c r="G5" i="3" s="1"/>
  <c r="O9" i="3"/>
  <c r="P9" i="3" s="1"/>
  <c r="Q2" i="3" s="1"/>
  <c r="R2" i="3" s="1"/>
  <c r="S2" i="3" s="1"/>
  <c r="M163" i="3" s="1"/>
  <c r="E9" i="3"/>
  <c r="F9" i="3" s="1"/>
  <c r="G2" i="3" s="1"/>
  <c r="H2" i="3" s="1"/>
  <c r="I2" i="3" s="1"/>
  <c r="N163" i="3" s="1"/>
  <c r="O5" i="3"/>
  <c r="P5" i="3" s="1"/>
  <c r="E5" i="3"/>
  <c r="F5" i="3" s="1"/>
  <c r="O2" i="3"/>
  <c r="P2" i="3" s="1"/>
  <c r="E2" i="3"/>
  <c r="F2" i="3" s="1"/>
  <c r="E126" i="8"/>
  <c r="F126" i="8" s="1"/>
  <c r="E123" i="8"/>
  <c r="F123" i="8" s="1"/>
  <c r="E119" i="8"/>
  <c r="F119" i="8" s="1"/>
  <c r="E116" i="8"/>
  <c r="F116" i="8" s="1"/>
  <c r="O110" i="8"/>
  <c r="P110" i="8" s="1"/>
  <c r="Q103" i="8" s="1"/>
  <c r="E110" i="8"/>
  <c r="F110" i="8" s="1"/>
  <c r="G103" i="8" s="1"/>
  <c r="O107" i="8"/>
  <c r="P107" i="8" s="1"/>
  <c r="E107" i="8"/>
  <c r="F107" i="8" s="1"/>
  <c r="O103" i="8"/>
  <c r="P103" i="8" s="1"/>
  <c r="E103" i="8"/>
  <c r="F103" i="8" s="1"/>
  <c r="O100" i="8"/>
  <c r="P100" i="8" s="1"/>
  <c r="E100" i="8"/>
  <c r="F100" i="8" s="1"/>
  <c r="E94" i="8"/>
  <c r="F94" i="8" s="1"/>
  <c r="G87" i="8" s="1"/>
  <c r="E91" i="8"/>
  <c r="F91" i="8" s="1"/>
  <c r="E87" i="8"/>
  <c r="F87" i="8" s="1"/>
  <c r="E84" i="8"/>
  <c r="F84" i="8" s="1"/>
  <c r="O78" i="8"/>
  <c r="P78" i="8" s="1"/>
  <c r="Q71" i="8" s="1"/>
  <c r="E78" i="8"/>
  <c r="F78" i="8" s="1"/>
  <c r="P75" i="8"/>
  <c r="Q68" i="8" s="1"/>
  <c r="R68" i="8" s="1"/>
  <c r="S68" i="8" s="1"/>
  <c r="O75" i="8"/>
  <c r="F75" i="8"/>
  <c r="E75" i="8"/>
  <c r="O71" i="8"/>
  <c r="P71" i="8" s="1"/>
  <c r="E71" i="8"/>
  <c r="F71" i="8" s="1"/>
  <c r="O68" i="8"/>
  <c r="P68" i="8" s="1"/>
  <c r="E68" i="8"/>
  <c r="F68" i="8" s="1"/>
  <c r="E61" i="8"/>
  <c r="F61" i="8" s="1"/>
  <c r="E58" i="8"/>
  <c r="F58" i="8" s="1"/>
  <c r="E54" i="8"/>
  <c r="F54" i="8" s="1"/>
  <c r="E51" i="8"/>
  <c r="F51" i="8" s="1"/>
  <c r="O45" i="8"/>
  <c r="P45" i="8" s="1"/>
  <c r="Q38" i="8" s="1"/>
  <c r="E45" i="8"/>
  <c r="F45" i="8" s="1"/>
  <c r="G38" i="8" s="1"/>
  <c r="O42" i="8"/>
  <c r="P42" i="8" s="1"/>
  <c r="E42" i="8"/>
  <c r="F42" i="8" s="1"/>
  <c r="O38" i="8"/>
  <c r="P38" i="8" s="1"/>
  <c r="E38" i="8"/>
  <c r="F38" i="8" s="1"/>
  <c r="O35" i="8"/>
  <c r="P35" i="8" s="1"/>
  <c r="E35" i="8"/>
  <c r="F35" i="8" s="1"/>
  <c r="E28" i="8"/>
  <c r="F28" i="8" s="1"/>
  <c r="G21" i="8" s="1"/>
  <c r="E25" i="8"/>
  <c r="F25" i="8" s="1"/>
  <c r="E21" i="8"/>
  <c r="F21" i="8" s="1"/>
  <c r="E18" i="8"/>
  <c r="F18" i="8" s="1"/>
  <c r="O12" i="8"/>
  <c r="P12" i="8" s="1"/>
  <c r="E12" i="8"/>
  <c r="F12" i="8" s="1"/>
  <c r="O9" i="8"/>
  <c r="P9" i="8" s="1"/>
  <c r="E9" i="8"/>
  <c r="F9" i="8" s="1"/>
  <c r="O5" i="8"/>
  <c r="P5" i="8" s="1"/>
  <c r="E5" i="8"/>
  <c r="F5" i="8" s="1"/>
  <c r="O2" i="8"/>
  <c r="P2" i="8" s="1"/>
  <c r="E2" i="8"/>
  <c r="F2" i="8" s="1"/>
  <c r="E125" i="6"/>
  <c r="F125" i="6" s="1"/>
  <c r="E122" i="6"/>
  <c r="F122" i="6" s="1"/>
  <c r="E118" i="6"/>
  <c r="F118" i="6" s="1"/>
  <c r="E115" i="6"/>
  <c r="F115" i="6" s="1"/>
  <c r="O109" i="6"/>
  <c r="P109" i="6" s="1"/>
  <c r="E109" i="6"/>
  <c r="F109" i="6" s="1"/>
  <c r="O106" i="6"/>
  <c r="P106" i="6" s="1"/>
  <c r="Q99" i="6" s="1"/>
  <c r="E106" i="6"/>
  <c r="F106" i="6" s="1"/>
  <c r="G99" i="6" s="1"/>
  <c r="O102" i="6"/>
  <c r="P102" i="6" s="1"/>
  <c r="E102" i="6"/>
  <c r="F102" i="6" s="1"/>
  <c r="O99" i="6"/>
  <c r="P99" i="6" s="1"/>
  <c r="E99" i="6"/>
  <c r="F99" i="6" s="1"/>
  <c r="BJ93" i="6"/>
  <c r="BK93" i="6" s="1"/>
  <c r="BL86" i="6" s="1"/>
  <c r="E93" i="6"/>
  <c r="F93" i="6" s="1"/>
  <c r="BJ90" i="6"/>
  <c r="BK90" i="6" s="1"/>
  <c r="BL83" i="6" s="1"/>
  <c r="BM83" i="6" s="1"/>
  <c r="BN83" i="6" s="1"/>
  <c r="E90" i="6"/>
  <c r="F90" i="6" s="1"/>
  <c r="G83" i="6" s="1"/>
  <c r="BJ86" i="6"/>
  <c r="BK86" i="6" s="1"/>
  <c r="E86" i="6"/>
  <c r="F86" i="6" s="1"/>
  <c r="BJ83" i="6"/>
  <c r="BK83" i="6" s="1"/>
  <c r="E83" i="6"/>
  <c r="F83" i="6" s="1"/>
  <c r="BT77" i="6"/>
  <c r="BU77" i="6" s="1"/>
  <c r="BV70" i="6" s="1"/>
  <c r="BJ77" i="6"/>
  <c r="BK77" i="6" s="1"/>
  <c r="O77" i="6"/>
  <c r="P77" i="6" s="1"/>
  <c r="E77" i="6"/>
  <c r="F77" i="6" s="1"/>
  <c r="BT74" i="6"/>
  <c r="BU74" i="6" s="1"/>
  <c r="BJ74" i="6"/>
  <c r="BK74" i="6" s="1"/>
  <c r="O74" i="6"/>
  <c r="P74" i="6" s="1"/>
  <c r="E74" i="6"/>
  <c r="F74" i="6" s="1"/>
  <c r="G67" i="6" s="1"/>
  <c r="BT70" i="6"/>
  <c r="BU70" i="6" s="1"/>
  <c r="BJ70" i="6"/>
  <c r="BK70" i="6" s="1"/>
  <c r="O70" i="6"/>
  <c r="P70" i="6" s="1"/>
  <c r="E70" i="6"/>
  <c r="F70" i="6" s="1"/>
  <c r="BT67" i="6"/>
  <c r="BU67" i="6" s="1"/>
  <c r="BJ67" i="6"/>
  <c r="BK67" i="6" s="1"/>
  <c r="O67" i="6"/>
  <c r="P67" i="6" s="1"/>
  <c r="E67" i="6"/>
  <c r="F67" i="6" s="1"/>
  <c r="E61" i="6"/>
  <c r="F61" i="6" s="1"/>
  <c r="E58" i="6"/>
  <c r="F58" i="6" s="1"/>
  <c r="E54" i="6"/>
  <c r="F54" i="6" s="1"/>
  <c r="E51" i="6"/>
  <c r="F51" i="6" s="1"/>
  <c r="O45" i="6"/>
  <c r="P45" i="6" s="1"/>
  <c r="E45" i="6"/>
  <c r="F45" i="6" s="1"/>
  <c r="O42" i="6"/>
  <c r="P42" i="6" s="1"/>
  <c r="E42" i="6"/>
  <c r="F42" i="6" s="1"/>
  <c r="G35" i="6" s="1"/>
  <c r="O38" i="6"/>
  <c r="P38" i="6" s="1"/>
  <c r="E38" i="6"/>
  <c r="F38" i="6" s="1"/>
  <c r="O35" i="6"/>
  <c r="P35" i="6" s="1"/>
  <c r="E35" i="6"/>
  <c r="F35" i="6" s="1"/>
  <c r="E28" i="6"/>
  <c r="F28" i="6" s="1"/>
  <c r="E25" i="6"/>
  <c r="F25" i="6" s="1"/>
  <c r="E21" i="6"/>
  <c r="F21" i="6" s="1"/>
  <c r="E18" i="6"/>
  <c r="F18" i="6" s="1"/>
  <c r="O12" i="6"/>
  <c r="P12" i="6" s="1"/>
  <c r="Q5" i="6" s="1"/>
  <c r="E12" i="6"/>
  <c r="F12" i="6" s="1"/>
  <c r="O9" i="6"/>
  <c r="P9" i="6" s="1"/>
  <c r="E9" i="6"/>
  <c r="F9" i="6" s="1"/>
  <c r="O5" i="6"/>
  <c r="P5" i="6" s="1"/>
  <c r="E5" i="6"/>
  <c r="F5" i="6" s="1"/>
  <c r="O2" i="6"/>
  <c r="P2" i="6" s="1"/>
  <c r="E2" i="6"/>
  <c r="F2" i="6" s="1"/>
  <c r="G84" i="8" l="1"/>
  <c r="G68" i="8"/>
  <c r="G71" i="8"/>
  <c r="G18" i="8"/>
  <c r="Q5" i="8"/>
  <c r="G2" i="8"/>
  <c r="H2" i="8" s="1"/>
  <c r="I2" i="8" s="1"/>
  <c r="N132" i="8" s="1"/>
  <c r="G5" i="8"/>
  <c r="Q102" i="6"/>
  <c r="R99" i="6" s="1"/>
  <c r="S99" i="6" s="1"/>
  <c r="M133" i="6" s="1"/>
  <c r="G102" i="6"/>
  <c r="H99" i="6" s="1"/>
  <c r="I99" i="6" s="1"/>
  <c r="N136" i="6" s="1"/>
  <c r="G86" i="6"/>
  <c r="H83" i="6"/>
  <c r="I83" i="6" s="1"/>
  <c r="N135" i="6" s="1"/>
  <c r="Q38" i="6"/>
  <c r="Q35" i="6"/>
  <c r="R35" i="6" s="1"/>
  <c r="S35" i="6" s="1"/>
  <c r="M131" i="6" s="1"/>
  <c r="G51" i="6"/>
  <c r="G54" i="6"/>
  <c r="BM67" i="3"/>
  <c r="BN67" i="3" s="1"/>
  <c r="BV67" i="3"/>
  <c r="BW67" i="3" s="1"/>
  <c r="BX67" i="3" s="1"/>
  <c r="G51" i="3"/>
  <c r="H51" i="3" s="1"/>
  <c r="I51" i="3" s="1"/>
  <c r="N166" i="3" s="1"/>
  <c r="G35" i="3"/>
  <c r="H35" i="3" s="1"/>
  <c r="I35" i="3" s="1"/>
  <c r="N165" i="3" s="1"/>
  <c r="Q70" i="3"/>
  <c r="G83" i="3"/>
  <c r="H83" i="3" s="1"/>
  <c r="I83" i="3" s="1"/>
  <c r="N168" i="3" s="1"/>
  <c r="G115" i="3"/>
  <c r="G67" i="3"/>
  <c r="R67" i="3"/>
  <c r="S67" i="3" s="1"/>
  <c r="M165" i="3" s="1"/>
  <c r="M179" i="3" s="1"/>
  <c r="L184" i="3" s="1"/>
  <c r="G70" i="3"/>
  <c r="G132" i="3"/>
  <c r="H132" i="3" s="1"/>
  <c r="I132" i="3" s="1"/>
  <c r="G148" i="3"/>
  <c r="G18" i="3"/>
  <c r="H18" i="3" s="1"/>
  <c r="I18" i="3" s="1"/>
  <c r="N164" i="3" s="1"/>
  <c r="G54" i="3"/>
  <c r="BL70" i="3"/>
  <c r="BL83" i="3"/>
  <c r="BM83" i="3" s="1"/>
  <c r="BN83" i="3" s="1"/>
  <c r="G99" i="3"/>
  <c r="H99" i="3" s="1"/>
  <c r="I99" i="3" s="1"/>
  <c r="N169" i="3" s="1"/>
  <c r="G118" i="3"/>
  <c r="Q132" i="3"/>
  <c r="R132" i="3" s="1"/>
  <c r="S132" i="3" s="1"/>
  <c r="M167" i="3" s="1"/>
  <c r="G151" i="3"/>
  <c r="G35" i="8"/>
  <c r="H35" i="8" s="1"/>
  <c r="I35" i="8" s="1"/>
  <c r="G51" i="8"/>
  <c r="G100" i="8"/>
  <c r="H100" i="8" s="1"/>
  <c r="I100" i="8" s="1"/>
  <c r="G116" i="8"/>
  <c r="H18" i="8"/>
  <c r="I18" i="8" s="1"/>
  <c r="N133" i="8" s="1"/>
  <c r="Q35" i="8"/>
  <c r="R35" i="8" s="1"/>
  <c r="S35" i="8" s="1"/>
  <c r="M133" i="8" s="1"/>
  <c r="G54" i="8"/>
  <c r="H68" i="8"/>
  <c r="I68" i="8" s="1"/>
  <c r="Q2" i="8"/>
  <c r="R2" i="8" s="1"/>
  <c r="S2" i="8" s="1"/>
  <c r="H84" i="8"/>
  <c r="I84" i="8" s="1"/>
  <c r="Q100" i="8"/>
  <c r="R100" i="8" s="1"/>
  <c r="S100" i="8" s="1"/>
  <c r="M135" i="8" s="1"/>
  <c r="G119" i="8"/>
  <c r="G70" i="6"/>
  <c r="H67" i="6" s="1"/>
  <c r="I67" i="6" s="1"/>
  <c r="N134" i="6" s="1"/>
  <c r="Q70" i="6"/>
  <c r="G2" i="6"/>
  <c r="G38" i="6"/>
  <c r="H35" i="6" s="1"/>
  <c r="I35" i="6" s="1"/>
  <c r="Q67" i="6"/>
  <c r="R67" i="6" s="1"/>
  <c r="S67" i="6" s="1"/>
  <c r="M132" i="6" s="1"/>
  <c r="G18" i="6"/>
  <c r="H18" i="6" s="1"/>
  <c r="I18" i="6" s="1"/>
  <c r="G21" i="6"/>
  <c r="Q2" i="6"/>
  <c r="R2" i="6" s="1"/>
  <c r="S2" i="6" s="1"/>
  <c r="M130" i="6" s="1"/>
  <c r="BL67" i="6"/>
  <c r="G115" i="6"/>
  <c r="BL70" i="6"/>
  <c r="G5" i="6"/>
  <c r="BV67" i="6"/>
  <c r="BW67" i="6" s="1"/>
  <c r="BX67" i="6" s="1"/>
  <c r="G118" i="6"/>
  <c r="H51" i="6" l="1"/>
  <c r="I51" i="6" s="1"/>
  <c r="M180" i="3"/>
  <c r="L185" i="3" s="1"/>
  <c r="H67" i="3"/>
  <c r="I67" i="3" s="1"/>
  <c r="N167" i="3" s="1"/>
  <c r="N179" i="3" s="1"/>
  <c r="M184" i="3" s="1"/>
  <c r="H115" i="3"/>
  <c r="I115" i="3" s="1"/>
  <c r="N170" i="3" s="1"/>
  <c r="N180" i="3"/>
  <c r="M185" i="3" s="1"/>
  <c r="N181" i="3"/>
  <c r="O181" i="3" s="1"/>
  <c r="H148" i="3"/>
  <c r="I148" i="3" s="1"/>
  <c r="H116" i="8"/>
  <c r="I116" i="8" s="1"/>
  <c r="H51" i="8"/>
  <c r="I51" i="8" s="1"/>
  <c r="M143" i="8"/>
  <c r="L148" i="8" s="1"/>
  <c r="O145" i="8"/>
  <c r="M144" i="8"/>
  <c r="L149" i="8" s="1"/>
  <c r="N143" i="8"/>
  <c r="M148" i="8" s="1"/>
  <c r="N144" i="8"/>
  <c r="M149" i="8" s="1"/>
  <c r="H115" i="6"/>
  <c r="I115" i="6" s="1"/>
  <c r="N137" i="6" s="1"/>
  <c r="H2" i="6"/>
  <c r="I2" i="6" s="1"/>
  <c r="BM67" i="6"/>
  <c r="BN67" i="6" s="1"/>
  <c r="M144" i="6"/>
  <c r="L149" i="6" s="1"/>
  <c r="M145" i="6"/>
  <c r="L150" i="6" s="1"/>
  <c r="N144" i="6" l="1"/>
  <c r="M149" i="6" s="1"/>
  <c r="N145" i="6"/>
  <c r="M150" i="6" s="1"/>
  <c r="N146" i="6"/>
  <c r="O146" i="6" s="1"/>
</calcChain>
</file>

<file path=xl/sharedStrings.xml><?xml version="1.0" encoding="utf-8"?>
<sst xmlns="http://schemas.openxmlformats.org/spreadsheetml/2006/main" count="2457" uniqueCount="109">
  <si>
    <t>T</t>
  </si>
  <si>
    <t>test.t</t>
  </si>
  <si>
    <t>dev.std</t>
  </si>
  <si>
    <t>media</t>
  </si>
  <si>
    <t>bianco</t>
  </si>
  <si>
    <t>Controllo</t>
  </si>
  <si>
    <t xml:space="preserve">Campione </t>
  </si>
  <si>
    <t>na</t>
  </si>
  <si>
    <t xml:space="preserve"> Control</t>
  </si>
  <si>
    <t>SP5 T</t>
  </si>
  <si>
    <t>RQ</t>
  </si>
  <si>
    <t>C(T) Avg.</t>
  </si>
  <si>
    <t>C(T)</t>
  </si>
  <si>
    <t>C(T) outsider</t>
  </si>
  <si>
    <t>Label</t>
  </si>
  <si>
    <t>Cells</t>
  </si>
  <si>
    <t>Well</t>
  </si>
  <si>
    <t xml:space="preserve">TB T SP2  </t>
  </si>
  <si>
    <t xml:space="preserve">TB T SP2 </t>
  </si>
  <si>
    <t>SP2 T</t>
  </si>
  <si>
    <t xml:space="preserve">TB T SP1  </t>
  </si>
  <si>
    <t>SP1 T</t>
  </si>
  <si>
    <t>SP3 T</t>
  </si>
  <si>
    <t>SP4 T</t>
  </si>
  <si>
    <t xml:space="preserve">TB T Sp5  </t>
  </si>
  <si>
    <t>Avg Delta CT5</t>
  </si>
  <si>
    <t>delta delta CT5</t>
  </si>
  <si>
    <t>CT51</t>
  </si>
  <si>
    <t>SP1 CT5</t>
  </si>
  <si>
    <t>CT52</t>
  </si>
  <si>
    <t xml:space="preserve">TB CT5 SP1  </t>
  </si>
  <si>
    <t>SP2 CT5</t>
  </si>
  <si>
    <t xml:space="preserve">TB CT5 SP2  </t>
  </si>
  <si>
    <t>SP3 CT5</t>
  </si>
  <si>
    <t xml:space="preserve">TB CT5 Sp5  </t>
  </si>
  <si>
    <t>SP4 CT5</t>
  </si>
  <si>
    <t>SP5 CT5</t>
  </si>
  <si>
    <t>CT5</t>
  </si>
  <si>
    <t>C(T (1°)+1°) ouT (1°)+1°sider</t>
  </si>
  <si>
    <t>C(T (1°)+1°)</t>
  </si>
  <si>
    <t>C(T (1°)+1°) Avg.</t>
  </si>
  <si>
    <t>Avg DelT (1°)+1°a CT (1°)+1°5</t>
  </si>
  <si>
    <t>delT (1°)+1°a delT (1°)+1°a CT (1°)+1°5</t>
  </si>
  <si>
    <t>SP1 T (1°)+1°</t>
  </si>
  <si>
    <t>CT (1°)+1°51</t>
  </si>
  <si>
    <t xml:space="preserve">TB T SP4  </t>
  </si>
  <si>
    <t xml:space="preserve">TB T SP5  </t>
  </si>
  <si>
    <t xml:space="preserve">TB CT5 SP4  </t>
  </si>
  <si>
    <t xml:space="preserve">TB CT5 SP4 </t>
  </si>
  <si>
    <t xml:space="preserve">TB CT5 SP5  </t>
  </si>
  <si>
    <t>TB CT5 SP2</t>
  </si>
  <si>
    <t>TB CT SP3</t>
  </si>
  <si>
    <t>TB T SP2</t>
  </si>
  <si>
    <t>TB T SP3</t>
  </si>
  <si>
    <t xml:space="preserve">TB CT10 SP1  </t>
  </si>
  <si>
    <t>TB CT10 SP2</t>
  </si>
  <si>
    <t>TB CT10 SP3</t>
  </si>
  <si>
    <t xml:space="preserve">TB CT10 SP4  </t>
  </si>
  <si>
    <t xml:space="preserve">TB CT10 SP4 </t>
  </si>
  <si>
    <t xml:space="preserve">TB CT10 SP5  </t>
  </si>
  <si>
    <t xml:space="preserve">TB CT15 SP1  </t>
  </si>
  <si>
    <t>TB CT15 SP2</t>
  </si>
  <si>
    <t>TB CT15 SP3</t>
  </si>
  <si>
    <t xml:space="preserve">TB CT15 SP4  </t>
  </si>
  <si>
    <t xml:space="preserve">TB CT15 SP4 </t>
  </si>
  <si>
    <t xml:space="preserve">TB CT15 SP5  </t>
  </si>
  <si>
    <t>C5 Sp1</t>
  </si>
  <si>
    <t>beta act</t>
  </si>
  <si>
    <t>Unknown</t>
  </si>
  <si>
    <t>C5 Sp2</t>
  </si>
  <si>
    <t>C5 Sp3</t>
  </si>
  <si>
    <t>C5 Sp4</t>
  </si>
  <si>
    <t>C5 Sp5</t>
  </si>
  <si>
    <t>1_SOD1</t>
  </si>
  <si>
    <t>SOD2_1</t>
  </si>
  <si>
    <t>CAT</t>
  </si>
  <si>
    <t>T+1 Sp1</t>
  </si>
  <si>
    <t>T+1 Sp2</t>
  </si>
  <si>
    <t>T+1 Sp3</t>
  </si>
  <si>
    <t>T+1 Sp4</t>
  </si>
  <si>
    <t>T+1 Sp5</t>
  </si>
  <si>
    <t>SOD1</t>
  </si>
  <si>
    <t>SOD2</t>
  </si>
  <si>
    <t>BETA ACT</t>
  </si>
  <si>
    <t>C10 Sp1</t>
  </si>
  <si>
    <t>C10 Sp5</t>
  </si>
  <si>
    <t>C10 Sp2</t>
  </si>
  <si>
    <t>T+2 Sp1</t>
  </si>
  <si>
    <t>T+2 Sp5</t>
  </si>
  <si>
    <t>C10 Sp3</t>
  </si>
  <si>
    <t>T+2 Sp2</t>
  </si>
  <si>
    <t>C10 Sp4</t>
  </si>
  <si>
    <t>T+2 Sp3</t>
  </si>
  <si>
    <t>C15 Sp1</t>
  </si>
  <si>
    <t>C15 Sp5</t>
  </si>
  <si>
    <t>T+3 Sp4</t>
  </si>
  <si>
    <t>C15 Sp2</t>
  </si>
  <si>
    <t>T+3 Sp1</t>
  </si>
  <si>
    <t>T+3 Sp5</t>
  </si>
  <si>
    <t>C15 Sp3</t>
  </si>
  <si>
    <t>T+3 Sp2</t>
  </si>
  <si>
    <t>C15 Sp4</t>
  </si>
  <si>
    <t>BetaAct</t>
  </si>
  <si>
    <t>TB CT5 Sp3</t>
  </si>
  <si>
    <t xml:space="preserve">TB CT5 Sp3  </t>
  </si>
  <si>
    <t xml:space="preserve">TB T Sp3  </t>
  </si>
  <si>
    <t xml:space="preserve">TB CT5 Sp4  </t>
  </si>
  <si>
    <t xml:space="preserve">TB T Sp4  </t>
  </si>
  <si>
    <t xml:space="preserve">TB CT10 SP5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</si>
</sst>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10"/>
      <color rgb="FFC00000"/>
      <name val="Verdana"/>
      <family val="2"/>
    </font>
    <font>
      <b/>
      <sz val="10"/>
      <color rgb="FFFF0000"/>
      <name val="Arial"/>
      <family val="2"/>
    </font>
    <font>
      <sz val="10"/>
      <name val="Verdana"/>
      <family val="2"/>
    </font>
    <font>
      <b/>
      <sz val="10"/>
      <name val="Arial"/>
      <family val="2"/>
    </font>
    <font>
      <sz val="12"/>
      <color rgb="FF000000"/>
      <name val="Aptos Narrow"/>
      <family val="2"/>
      <scheme val="minor"/>
    </font>
    <font>
      <sz val="10"/>
      <color rgb="FF000000"/>
      <name val="Helvetica Neue"/>
      <family val="2"/>
    </font>
    <font>
      <b/>
      <sz val="12"/>
      <color theme="1"/>
      <name val="Aptos Narrow"/>
      <scheme val="minor"/>
    </font>
    <font>
      <sz val="8"/>
      <name val="Aptos Narrow"/>
      <family val="2"/>
      <scheme val="minor"/>
    </font>
    <font>
      <sz val="12"/>
      <color theme="1"/>
      <name val="Helvetica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46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 style="mediumDashDot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auto="1"/>
      </bottom>
      <diagonal/>
    </border>
    <border>
      <left style="mediumDashDot">
        <color auto="1"/>
      </left>
      <right/>
      <top/>
      <bottom style="thick">
        <color auto="1"/>
      </bottom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 style="mediumDashDot">
        <color auto="1"/>
      </left>
      <right/>
      <top style="mediumDashDot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0" xfId="0" applyFont="1"/>
    <xf numFmtId="0" fontId="3" fillId="0" borderId="3" xfId="0" applyFont="1" applyBorder="1"/>
    <xf numFmtId="0" fontId="3" fillId="2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0" borderId="0" xfId="0" applyFont="1"/>
    <xf numFmtId="0" fontId="0" fillId="4" borderId="0" xfId="0" applyFill="1"/>
    <xf numFmtId="0" fontId="0" fillId="5" borderId="4" xfId="0" applyFill="1" applyBorder="1"/>
    <xf numFmtId="0" fontId="3" fillId="0" borderId="5" xfId="0" applyFont="1" applyBorder="1"/>
    <xf numFmtId="0" fontId="3" fillId="0" borderId="6" xfId="0" applyFont="1" applyBorder="1"/>
    <xf numFmtId="0" fontId="2" fillId="0" borderId="0" xfId="0" applyFont="1"/>
    <xf numFmtId="0" fontId="3" fillId="2" borderId="3" xfId="0" applyFont="1" applyFill="1" applyBorder="1"/>
    <xf numFmtId="0" fontId="0" fillId="5" borderId="0" xfId="0" applyFill="1"/>
    <xf numFmtId="0" fontId="5" fillId="0" borderId="0" xfId="0" applyFont="1" applyAlignment="1">
      <alignment horizontal="left"/>
    </xf>
    <xf numFmtId="0" fontId="6" fillId="6" borderId="0" xfId="0" applyFont="1" applyFill="1"/>
    <xf numFmtId="0" fontId="7" fillId="7" borderId="7" xfId="0" applyFont="1" applyFill="1" applyBorder="1"/>
    <xf numFmtId="0" fontId="7" fillId="7" borderId="8" xfId="0" applyFont="1" applyFill="1" applyBorder="1"/>
    <xf numFmtId="0" fontId="7" fillId="7" borderId="9" xfId="0" applyFont="1" applyFill="1" applyBorder="1"/>
    <xf numFmtId="0" fontId="8" fillId="8" borderId="4" xfId="0" applyFont="1" applyFill="1" applyBorder="1"/>
    <xf numFmtId="0" fontId="0" fillId="9" borderId="0" xfId="0" applyFill="1"/>
    <xf numFmtId="0" fontId="9" fillId="10" borderId="0" xfId="0" applyFont="1" applyFill="1"/>
    <xf numFmtId="0" fontId="9" fillId="0" borderId="0" xfId="0" applyFont="1"/>
    <xf numFmtId="0" fontId="0" fillId="11" borderId="0" xfId="0" applyFill="1"/>
    <xf numFmtId="0" fontId="0" fillId="12" borderId="0" xfId="0" applyFill="1"/>
    <xf numFmtId="0" fontId="10" fillId="0" borderId="0" xfId="0" applyFont="1"/>
    <xf numFmtId="0" fontId="12" fillId="0" borderId="0" xfId="0" applyFont="1"/>
  </cellXfs>
  <cellStyles count="1">
    <cellStyle name="Normale" xfId="0" builtinId="0"/>
  </cellStyles>
  <dxfs count="90"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'C5-T+1'!$L$185:$M$185</c:f>
                <c:numCache>
                  <c:formatCode>General</c:formatCode>
                  <c:ptCount val="2"/>
                  <c:pt idx="0">
                    <c:v>6.4886769769710223E-2</c:v>
                  </c:pt>
                  <c:pt idx="1">
                    <c:v>0.3324516028251166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'C5-T+1'!$L$183:$M$183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'C5-T+1'!$L$184:$M$184</c:f>
              <c:numCache>
                <c:formatCode>General</c:formatCode>
                <c:ptCount val="2"/>
                <c:pt idx="0">
                  <c:v>1.0484975278037711</c:v>
                </c:pt>
                <c:pt idx="1">
                  <c:v>0.96959866865549937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86-2D4E-8E4D-5BC44DED1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6447072"/>
        <c:axId val="1516448784"/>
      </c:barChart>
      <c:catAx>
        <c:axId val="1516447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16448784"/>
        <c:crosses val="autoZero"/>
        <c:auto val="1"/>
        <c:lblAlgn val="ctr"/>
        <c:lblOffset val="100"/>
        <c:noMultiLvlLbl val="0"/>
      </c:catAx>
      <c:valAx>
        <c:axId val="1516448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16447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'C10-T+2'!$L$150:$M$150</c:f>
                <c:numCache>
                  <c:formatCode>General</c:formatCode>
                  <c:ptCount val="2"/>
                  <c:pt idx="0">
                    <c:v>0.1797859389548859</c:v>
                  </c:pt>
                  <c:pt idx="1">
                    <c:v>0.38101144741173298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'C10-T+2'!$L$148:$M$148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'C10-T+2'!$L$149:$M$149</c:f>
              <c:numCache>
                <c:formatCode>General</c:formatCode>
                <c:ptCount val="2"/>
                <c:pt idx="0">
                  <c:v>1.0569637666675324</c:v>
                </c:pt>
                <c:pt idx="1">
                  <c:v>0.8775131969104718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5-9949-9392-14829D788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0439792"/>
        <c:axId val="1266239552"/>
      </c:barChart>
      <c:catAx>
        <c:axId val="100043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66239552"/>
        <c:crosses val="autoZero"/>
        <c:auto val="1"/>
        <c:lblAlgn val="ctr"/>
        <c:lblOffset val="100"/>
        <c:noMultiLvlLbl val="0"/>
      </c:catAx>
      <c:valAx>
        <c:axId val="126623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00439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'C15-T+3'!$L$149:$M$149</c:f>
                <c:numCache>
                  <c:formatCode>General</c:formatCode>
                  <c:ptCount val="2"/>
                  <c:pt idx="0">
                    <c:v>9.986962703005009E-2</c:v>
                  </c:pt>
                  <c:pt idx="1">
                    <c:v>1.3290503900518391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'C15-T+3'!$L$147:$M$147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'C15-T+3'!$L$148:$M$148</c:f>
              <c:numCache>
                <c:formatCode>General</c:formatCode>
                <c:ptCount val="2"/>
                <c:pt idx="0">
                  <c:v>1.0798244224914137</c:v>
                </c:pt>
                <c:pt idx="1">
                  <c:v>2.124903507728249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33-8D49-9B22-0528B2E1E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6242640"/>
        <c:axId val="1266381600"/>
      </c:barChart>
      <c:catAx>
        <c:axId val="126624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66381600"/>
        <c:crosses val="autoZero"/>
        <c:auto val="1"/>
        <c:lblAlgn val="ctr"/>
        <c:lblOffset val="100"/>
        <c:noMultiLvlLbl val="0"/>
      </c:catAx>
      <c:valAx>
        <c:axId val="1266381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66242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679450</xdr:colOff>
      <xdr:row>185</xdr:row>
      <xdr:rowOff>114300</xdr:rowOff>
    </xdr:from>
    <xdr:to>
      <xdr:col>15</xdr:col>
      <xdr:colOff>450850</xdr:colOff>
      <xdr:row>199</xdr:row>
      <xdr:rowOff>12700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22D5A42D-EA3C-3162-9287-3760B98406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692150</xdr:colOff>
      <xdr:row>150</xdr:row>
      <xdr:rowOff>165100</xdr:rowOff>
    </xdr:from>
    <xdr:to>
      <xdr:col>15</xdr:col>
      <xdr:colOff>463550</xdr:colOff>
      <xdr:row>164</xdr:row>
      <xdr:rowOff>63500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B76CB96-BD24-F12D-B2D2-69EA69FB0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658602</xdr:colOff>
      <xdr:row>149</xdr:row>
      <xdr:rowOff>50125</xdr:rowOff>
    </xdr:from>
    <xdr:to>
      <xdr:col>15</xdr:col>
      <xdr:colOff>442815</xdr:colOff>
      <xdr:row>162</xdr:row>
      <xdr:rowOff>163414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613454D-E5A4-1710-BE19-A172333F2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420E8-3A00-334F-8AC1-B12494975B86}">
  <dimension ref="B4:U107"/>
  <sheetViews>
    <sheetView topLeftCell="H36" workbookViewId="0">
      <selection activeCell="T65" activeCellId="3" sqref="R55:R56 T55:T56 R65:R66 T65:T66"/>
    </sheetView>
  </sheetViews>
  <sheetFormatPr baseColWidth="10" defaultRowHeight="16" x14ac:dyDescent="0.2"/>
  <sheetData>
    <row r="4" spans="2:21" x14ac:dyDescent="0.2">
      <c r="B4" s="24" t="s">
        <v>66</v>
      </c>
      <c r="C4" s="24" t="s">
        <v>67</v>
      </c>
      <c r="D4" s="24" t="s">
        <v>68</v>
      </c>
      <c r="E4" s="24">
        <v>18.3062</v>
      </c>
      <c r="F4" s="24"/>
      <c r="G4" s="24" t="s">
        <v>84</v>
      </c>
      <c r="H4" s="24" t="s">
        <v>67</v>
      </c>
      <c r="I4" s="24" t="s">
        <v>68</v>
      </c>
      <c r="J4" s="24">
        <v>20.260999999999999</v>
      </c>
      <c r="K4" s="24"/>
      <c r="L4" s="24" t="s">
        <v>93</v>
      </c>
      <c r="M4" s="24" t="s">
        <v>67</v>
      </c>
      <c r="N4" s="24" t="s">
        <v>68</v>
      </c>
      <c r="O4" s="24">
        <v>20.201899999999998</v>
      </c>
      <c r="R4" s="27" t="s">
        <v>83</v>
      </c>
      <c r="S4" s="27" t="s">
        <v>81</v>
      </c>
      <c r="T4" s="27" t="s">
        <v>82</v>
      </c>
      <c r="U4" s="27" t="s">
        <v>75</v>
      </c>
    </row>
    <row r="5" spans="2:21" x14ac:dyDescent="0.2">
      <c r="B5" s="24" t="s">
        <v>66</v>
      </c>
      <c r="C5" s="24" t="s">
        <v>67</v>
      </c>
      <c r="D5" s="24" t="s">
        <v>68</v>
      </c>
      <c r="E5" s="24">
        <v>18.527699999999999</v>
      </c>
      <c r="F5" s="24"/>
      <c r="G5" s="24" t="s">
        <v>84</v>
      </c>
      <c r="H5" s="24" t="s">
        <v>67</v>
      </c>
      <c r="I5" s="24" t="s">
        <v>68</v>
      </c>
      <c r="J5" s="24">
        <v>20.2515</v>
      </c>
      <c r="K5" s="24"/>
      <c r="L5" s="24" t="s">
        <v>93</v>
      </c>
      <c r="M5" s="24" t="s">
        <v>67</v>
      </c>
      <c r="N5" s="24" t="s">
        <v>68</v>
      </c>
      <c r="O5" s="24">
        <v>18.657800000000002</v>
      </c>
      <c r="Q5" s="25" t="s">
        <v>30</v>
      </c>
      <c r="R5" s="24">
        <v>18.3062</v>
      </c>
      <c r="S5" s="24">
        <v>20.674099999999999</v>
      </c>
      <c r="T5" s="24">
        <v>25.248999999999999</v>
      </c>
      <c r="U5" s="24">
        <v>23.7608</v>
      </c>
    </row>
    <row r="6" spans="2:21" x14ac:dyDescent="0.2">
      <c r="B6" s="24" t="s">
        <v>69</v>
      </c>
      <c r="C6" s="24" t="s">
        <v>67</v>
      </c>
      <c r="D6" s="24" t="s">
        <v>68</v>
      </c>
      <c r="E6" s="24">
        <v>18.4573</v>
      </c>
      <c r="F6" s="24"/>
      <c r="G6" s="24" t="s">
        <v>86</v>
      </c>
      <c r="H6" s="24" t="s">
        <v>67</v>
      </c>
      <c r="I6" s="24" t="s">
        <v>68</v>
      </c>
      <c r="J6" s="24">
        <v>19.960799999999999</v>
      </c>
      <c r="K6" s="24"/>
      <c r="L6" s="24" t="s">
        <v>96</v>
      </c>
      <c r="M6" s="24" t="s">
        <v>67</v>
      </c>
      <c r="N6" s="24" t="s">
        <v>68</v>
      </c>
      <c r="O6" s="24">
        <v>21.3583</v>
      </c>
      <c r="Q6" s="25" t="s">
        <v>30</v>
      </c>
      <c r="R6" s="24">
        <v>18.527699999999999</v>
      </c>
      <c r="S6" s="24">
        <v>20.805499999999999</v>
      </c>
      <c r="T6" s="24">
        <v>25.328299999999999</v>
      </c>
      <c r="U6" s="24">
        <v>23.6205</v>
      </c>
    </row>
    <row r="7" spans="2:21" x14ac:dyDescent="0.2">
      <c r="B7" s="24" t="s">
        <v>69</v>
      </c>
      <c r="C7" s="24" t="s">
        <v>67</v>
      </c>
      <c r="D7" s="24" t="s">
        <v>68</v>
      </c>
      <c r="E7" s="24">
        <v>18.573599999999999</v>
      </c>
      <c r="F7" s="24"/>
      <c r="G7" s="24" t="s">
        <v>86</v>
      </c>
      <c r="H7" s="24" t="s">
        <v>67</v>
      </c>
      <c r="I7" s="24" t="s">
        <v>68</v>
      </c>
      <c r="J7" s="24">
        <v>19.831499999999998</v>
      </c>
      <c r="K7" s="24"/>
      <c r="L7" s="24" t="s">
        <v>96</v>
      </c>
      <c r="M7" s="24" t="s">
        <v>67</v>
      </c>
      <c r="N7" s="24" t="s">
        <v>68</v>
      </c>
      <c r="O7" s="24">
        <v>21.432099999999998</v>
      </c>
      <c r="Q7" t="s">
        <v>50</v>
      </c>
      <c r="R7" s="24">
        <v>18.4573</v>
      </c>
      <c r="S7" s="24">
        <v>22.366700000000002</v>
      </c>
      <c r="T7" s="24">
        <v>26.631399999999999</v>
      </c>
      <c r="U7" s="24">
        <v>25.619199999999999</v>
      </c>
    </row>
    <row r="8" spans="2:21" x14ac:dyDescent="0.2">
      <c r="B8" s="24" t="s">
        <v>70</v>
      </c>
      <c r="C8" s="24" t="s">
        <v>67</v>
      </c>
      <c r="D8" s="24" t="s">
        <v>68</v>
      </c>
      <c r="E8" s="24">
        <v>18.2608</v>
      </c>
      <c r="F8" s="24"/>
      <c r="G8" s="24" t="s">
        <v>89</v>
      </c>
      <c r="H8" s="24" t="s">
        <v>67</v>
      </c>
      <c r="I8" s="24" t="s">
        <v>68</v>
      </c>
      <c r="J8" s="24">
        <v>19.6065</v>
      </c>
      <c r="K8" s="24"/>
      <c r="L8" s="24" t="s">
        <v>99</v>
      </c>
      <c r="M8" s="24" t="s">
        <v>67</v>
      </c>
      <c r="N8" s="24" t="s">
        <v>68</v>
      </c>
      <c r="O8" s="24">
        <v>20.077500000000001</v>
      </c>
      <c r="Q8" t="s">
        <v>50</v>
      </c>
      <c r="R8" s="24">
        <v>18.573599999999999</v>
      </c>
      <c r="S8" s="24">
        <v>22.326699999999999</v>
      </c>
      <c r="T8" s="24">
        <v>26.527200000000001</v>
      </c>
      <c r="U8" s="24">
        <v>25.546600000000002</v>
      </c>
    </row>
    <row r="9" spans="2:21" x14ac:dyDescent="0.2">
      <c r="B9" s="24" t="s">
        <v>70</v>
      </c>
      <c r="C9" s="24" t="s">
        <v>67</v>
      </c>
      <c r="D9" s="24" t="s">
        <v>68</v>
      </c>
      <c r="E9" s="24">
        <v>18.462700000000002</v>
      </c>
      <c r="F9" s="24"/>
      <c r="G9" s="24" t="s">
        <v>89</v>
      </c>
      <c r="H9" s="24" t="s">
        <v>67</v>
      </c>
      <c r="I9" s="24" t="s">
        <v>68</v>
      </c>
      <c r="J9" s="24">
        <v>20.034500000000001</v>
      </c>
      <c r="K9" s="24"/>
      <c r="L9" s="24" t="s">
        <v>99</v>
      </c>
      <c r="M9" s="24" t="s">
        <v>67</v>
      </c>
      <c r="N9" s="24" t="s">
        <v>68</v>
      </c>
      <c r="O9" s="24">
        <v>20.733499999999999</v>
      </c>
      <c r="Q9" t="s">
        <v>51</v>
      </c>
      <c r="R9" s="24">
        <v>18.2608</v>
      </c>
      <c r="S9" s="24">
        <v>21.408200000000001</v>
      </c>
      <c r="T9" s="24">
        <v>25.6144</v>
      </c>
      <c r="U9" s="24">
        <v>25.130099999999999</v>
      </c>
    </row>
    <row r="10" spans="2:21" x14ac:dyDescent="0.2">
      <c r="B10" s="24" t="s">
        <v>71</v>
      </c>
      <c r="C10" s="24" t="s">
        <v>67</v>
      </c>
      <c r="D10" s="24" t="s">
        <v>68</v>
      </c>
      <c r="E10" s="24">
        <v>18.140499999999999</v>
      </c>
      <c r="F10" s="24"/>
      <c r="G10" s="24" t="s">
        <v>91</v>
      </c>
      <c r="H10" s="24" t="s">
        <v>67</v>
      </c>
      <c r="I10" s="24" t="s">
        <v>68</v>
      </c>
      <c r="J10" s="24">
        <v>19.018899999999999</v>
      </c>
      <c r="K10" s="24"/>
      <c r="L10" s="24" t="s">
        <v>101</v>
      </c>
      <c r="M10" s="24" t="s">
        <v>67</v>
      </c>
      <c r="N10" s="24" t="s">
        <v>68</v>
      </c>
      <c r="O10" s="24">
        <v>21.514199999999999</v>
      </c>
      <c r="Q10" t="s">
        <v>51</v>
      </c>
      <c r="R10" s="24">
        <v>18.462700000000002</v>
      </c>
      <c r="S10" s="24">
        <v>21.455100000000002</v>
      </c>
      <c r="T10" s="24">
        <v>25.7058</v>
      </c>
      <c r="U10" s="24">
        <v>25.089400000000001</v>
      </c>
    </row>
    <row r="11" spans="2:21" x14ac:dyDescent="0.2">
      <c r="B11" s="24" t="s">
        <v>71</v>
      </c>
      <c r="C11" s="24" t="s">
        <v>67</v>
      </c>
      <c r="D11" s="24" t="s">
        <v>68</v>
      </c>
      <c r="E11" s="24">
        <v>18.2319</v>
      </c>
      <c r="F11" s="24"/>
      <c r="G11" s="24" t="s">
        <v>91</v>
      </c>
      <c r="H11" s="24" t="s">
        <v>67</v>
      </c>
      <c r="I11" s="24" t="s">
        <v>68</v>
      </c>
      <c r="J11" s="24">
        <v>19.141300000000001</v>
      </c>
      <c r="K11" s="24"/>
      <c r="L11" s="24" t="s">
        <v>101</v>
      </c>
      <c r="M11" s="24" t="s">
        <v>67</v>
      </c>
      <c r="N11" s="24" t="s">
        <v>68</v>
      </c>
      <c r="O11" s="24">
        <v>21.3123</v>
      </c>
      <c r="Q11" s="26" t="s">
        <v>47</v>
      </c>
      <c r="R11" s="24">
        <v>18.140499999999999</v>
      </c>
      <c r="S11" s="24">
        <v>21.2986</v>
      </c>
      <c r="T11" s="24">
        <v>25.517199999999999</v>
      </c>
      <c r="U11" s="24">
        <v>25.476400000000002</v>
      </c>
    </row>
    <row r="12" spans="2:21" x14ac:dyDescent="0.2">
      <c r="B12" s="24" t="s">
        <v>72</v>
      </c>
      <c r="C12" s="24" t="s">
        <v>67</v>
      </c>
      <c r="D12" s="24" t="s">
        <v>68</v>
      </c>
      <c r="E12" s="24">
        <v>19.8736</v>
      </c>
      <c r="F12" s="24"/>
      <c r="G12" s="24" t="s">
        <v>85</v>
      </c>
      <c r="H12" s="24" t="s">
        <v>67</v>
      </c>
      <c r="I12" s="24" t="s">
        <v>68</v>
      </c>
      <c r="J12" s="24">
        <v>19.1874</v>
      </c>
      <c r="K12" s="24"/>
      <c r="L12" s="24" t="s">
        <v>94</v>
      </c>
      <c r="M12" s="24" t="s">
        <v>67</v>
      </c>
      <c r="N12" s="24" t="s">
        <v>68</v>
      </c>
      <c r="O12" s="24">
        <v>20.2332</v>
      </c>
      <c r="Q12" s="26" t="s">
        <v>48</v>
      </c>
      <c r="R12" s="24">
        <v>18.2319</v>
      </c>
      <c r="S12" s="24">
        <v>21.2804</v>
      </c>
      <c r="T12" s="24">
        <v>25.599799999999998</v>
      </c>
      <c r="U12" s="24">
        <v>25.657399999999999</v>
      </c>
    </row>
    <row r="13" spans="2:21" x14ac:dyDescent="0.2">
      <c r="B13" s="24" t="s">
        <v>72</v>
      </c>
      <c r="C13" s="24" t="s">
        <v>67</v>
      </c>
      <c r="D13" s="24" t="s">
        <v>68</v>
      </c>
      <c r="E13" s="24">
        <v>19.998899999999999</v>
      </c>
      <c r="F13" s="24"/>
      <c r="G13" s="24" t="s">
        <v>85</v>
      </c>
      <c r="H13" s="24" t="s">
        <v>67</v>
      </c>
      <c r="I13" s="24" t="s">
        <v>68</v>
      </c>
      <c r="J13" s="24">
        <v>19.1099</v>
      </c>
      <c r="K13" s="24"/>
      <c r="L13" s="24" t="s">
        <v>94</v>
      </c>
      <c r="M13" s="24" t="s">
        <v>67</v>
      </c>
      <c r="N13" s="24" t="s">
        <v>68</v>
      </c>
      <c r="O13" s="24">
        <v>19.854299999999999</v>
      </c>
      <c r="Q13" s="9" t="s">
        <v>49</v>
      </c>
      <c r="R13" s="24">
        <v>19.8736</v>
      </c>
      <c r="S13" s="24">
        <v>22.050799999999999</v>
      </c>
      <c r="T13" s="24">
        <v>26.7729</v>
      </c>
      <c r="U13" s="24">
        <v>25.594200000000001</v>
      </c>
    </row>
    <row r="14" spans="2:21" x14ac:dyDescent="0.2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Q14" s="9" t="s">
        <v>49</v>
      </c>
      <c r="R14" s="24">
        <v>19.998899999999999</v>
      </c>
      <c r="S14" s="24">
        <v>22.109200000000001</v>
      </c>
      <c r="T14" s="24">
        <v>26.7212</v>
      </c>
      <c r="U14" s="24">
        <v>25.572199999999999</v>
      </c>
    </row>
    <row r="15" spans="2:21" x14ac:dyDescent="0.2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Q15" s="25" t="s">
        <v>20</v>
      </c>
      <c r="R15" s="24">
        <v>18.815999999999999</v>
      </c>
      <c r="S15" s="24">
        <v>21.406300000000002</v>
      </c>
      <c r="T15" s="24">
        <v>25.9373</v>
      </c>
      <c r="U15" s="24">
        <v>24.584099999999999</v>
      </c>
    </row>
    <row r="16" spans="2:21" x14ac:dyDescent="0.2">
      <c r="B16" s="24" t="s">
        <v>66</v>
      </c>
      <c r="C16" s="24" t="s">
        <v>73</v>
      </c>
      <c r="D16" s="24" t="s">
        <v>68</v>
      </c>
      <c r="E16" s="24">
        <v>20.674099999999999</v>
      </c>
      <c r="F16" s="24"/>
      <c r="G16" s="24" t="s">
        <v>84</v>
      </c>
      <c r="H16" s="24" t="s">
        <v>73</v>
      </c>
      <c r="I16" s="24" t="s">
        <v>68</v>
      </c>
      <c r="J16" s="24">
        <v>22.3873</v>
      </c>
      <c r="K16" s="24"/>
      <c r="L16" s="24" t="s">
        <v>93</v>
      </c>
      <c r="M16" s="24" t="s">
        <v>73</v>
      </c>
      <c r="N16" s="24" t="s">
        <v>68</v>
      </c>
      <c r="O16" s="24">
        <v>25.148800000000001</v>
      </c>
      <c r="Q16" s="25" t="s">
        <v>20</v>
      </c>
      <c r="R16" s="24">
        <v>18.679099999999998</v>
      </c>
      <c r="S16" s="24">
        <v>21.339200000000002</v>
      </c>
      <c r="T16" s="24">
        <v>25.8262</v>
      </c>
      <c r="U16" s="24">
        <v>24.584099999999999</v>
      </c>
    </row>
    <row r="17" spans="2:21" x14ac:dyDescent="0.2">
      <c r="B17" s="24" t="s">
        <v>66</v>
      </c>
      <c r="C17" s="24" t="s">
        <v>73</v>
      </c>
      <c r="D17" s="24" t="s">
        <v>68</v>
      </c>
      <c r="E17" s="24">
        <v>20.805499999999999</v>
      </c>
      <c r="F17" s="24"/>
      <c r="G17" s="24" t="s">
        <v>84</v>
      </c>
      <c r="H17" s="24" t="s">
        <v>73</v>
      </c>
      <c r="I17" s="24" t="s">
        <v>68</v>
      </c>
      <c r="J17" s="24">
        <v>22.444800000000001</v>
      </c>
      <c r="K17" s="24"/>
      <c r="L17" s="24" t="s">
        <v>93</v>
      </c>
      <c r="M17" s="24" t="s">
        <v>73</v>
      </c>
      <c r="N17" s="24" t="s">
        <v>68</v>
      </c>
      <c r="O17" s="24">
        <v>25.268999999999998</v>
      </c>
      <c r="Q17" t="s">
        <v>52</v>
      </c>
      <c r="R17" s="24">
        <v>17.7316</v>
      </c>
      <c r="S17" s="24">
        <v>21.688700000000001</v>
      </c>
      <c r="T17" s="24">
        <v>25.504100000000001</v>
      </c>
      <c r="U17" s="24">
        <v>24.793900000000001</v>
      </c>
    </row>
    <row r="18" spans="2:21" x14ac:dyDescent="0.2">
      <c r="B18" s="24" t="s">
        <v>69</v>
      </c>
      <c r="C18" s="24" t="s">
        <v>73</v>
      </c>
      <c r="D18" s="24" t="s">
        <v>68</v>
      </c>
      <c r="E18" s="24">
        <v>22.366700000000002</v>
      </c>
      <c r="F18" s="24"/>
      <c r="G18" s="24" t="s">
        <v>86</v>
      </c>
      <c r="H18" s="24" t="s">
        <v>73</v>
      </c>
      <c r="I18" s="24" t="s">
        <v>68</v>
      </c>
      <c r="J18" s="24">
        <v>22.105</v>
      </c>
      <c r="K18" s="24"/>
      <c r="L18" s="24" t="s">
        <v>96</v>
      </c>
      <c r="M18" s="24" t="s">
        <v>73</v>
      </c>
      <c r="N18" s="24" t="s">
        <v>68</v>
      </c>
      <c r="O18" s="24">
        <v>29.161200000000001</v>
      </c>
      <c r="Q18" t="s">
        <v>52</v>
      </c>
      <c r="R18" s="24">
        <v>17.7517</v>
      </c>
      <c r="S18" s="24">
        <v>21.679400000000001</v>
      </c>
      <c r="T18" s="24">
        <v>25.504100000000001</v>
      </c>
      <c r="U18" s="24">
        <v>24.7837</v>
      </c>
    </row>
    <row r="19" spans="2:21" x14ac:dyDescent="0.2">
      <c r="B19" s="24" t="s">
        <v>69</v>
      </c>
      <c r="C19" s="24" t="s">
        <v>73</v>
      </c>
      <c r="D19" s="24" t="s">
        <v>68</v>
      </c>
      <c r="E19" s="24">
        <v>22.326699999999999</v>
      </c>
      <c r="F19" s="24"/>
      <c r="G19" s="24" t="s">
        <v>86</v>
      </c>
      <c r="H19" s="24" t="s">
        <v>73</v>
      </c>
      <c r="I19" s="24" t="s">
        <v>68</v>
      </c>
      <c r="J19" s="24">
        <v>21.7636</v>
      </c>
      <c r="K19" s="24"/>
      <c r="L19" s="24" t="s">
        <v>96</v>
      </c>
      <c r="M19" s="24" t="s">
        <v>73</v>
      </c>
      <c r="N19" s="24" t="s">
        <v>68</v>
      </c>
      <c r="O19" s="24">
        <v>29.991599999999998</v>
      </c>
      <c r="Q19" t="s">
        <v>53</v>
      </c>
      <c r="R19" s="24">
        <v>17.087399999999999</v>
      </c>
      <c r="S19" s="24">
        <v>21.077200000000001</v>
      </c>
      <c r="T19" s="24">
        <v>25.488299999999999</v>
      </c>
      <c r="U19" s="24">
        <v>23.7913</v>
      </c>
    </row>
    <row r="20" spans="2:21" x14ac:dyDescent="0.2">
      <c r="B20" s="24" t="s">
        <v>70</v>
      </c>
      <c r="C20" s="24" t="s">
        <v>73</v>
      </c>
      <c r="D20" s="24" t="s">
        <v>68</v>
      </c>
      <c r="E20" s="24">
        <v>21.408200000000001</v>
      </c>
      <c r="F20" s="24"/>
      <c r="G20" s="24" t="s">
        <v>89</v>
      </c>
      <c r="H20" s="24" t="s">
        <v>73</v>
      </c>
      <c r="I20" s="24" t="s">
        <v>68</v>
      </c>
      <c r="J20" s="24">
        <v>22.453299999999999</v>
      </c>
      <c r="K20" s="24"/>
      <c r="L20" s="24" t="s">
        <v>99</v>
      </c>
      <c r="M20" s="24" t="s">
        <v>73</v>
      </c>
      <c r="N20" s="24" t="s">
        <v>68</v>
      </c>
      <c r="O20" s="24">
        <v>26.5124</v>
      </c>
      <c r="Q20" t="s">
        <v>53</v>
      </c>
      <c r="R20" s="24">
        <v>17.2699</v>
      </c>
      <c r="S20" s="24">
        <v>21.113900000000001</v>
      </c>
      <c r="T20" s="24">
        <v>25.3325</v>
      </c>
      <c r="U20" s="24">
        <v>23.9741</v>
      </c>
    </row>
    <row r="21" spans="2:21" x14ac:dyDescent="0.2">
      <c r="B21" s="24" t="s">
        <v>70</v>
      </c>
      <c r="C21" s="24" t="s">
        <v>73</v>
      </c>
      <c r="D21" s="24" t="s">
        <v>68</v>
      </c>
      <c r="E21" s="24">
        <v>21.455100000000002</v>
      </c>
      <c r="F21" s="24"/>
      <c r="G21" s="24" t="s">
        <v>89</v>
      </c>
      <c r="H21" s="24" t="s">
        <v>73</v>
      </c>
      <c r="I21" s="24" t="s">
        <v>68</v>
      </c>
      <c r="J21" s="24">
        <v>22.156400000000001</v>
      </c>
      <c r="K21" s="24"/>
      <c r="L21" s="24" t="s">
        <v>99</v>
      </c>
      <c r="M21" s="24" t="s">
        <v>73</v>
      </c>
      <c r="N21" s="24" t="s">
        <v>68</v>
      </c>
      <c r="O21" s="24">
        <v>26.246700000000001</v>
      </c>
      <c r="Q21" s="26" t="s">
        <v>45</v>
      </c>
      <c r="R21" s="24">
        <v>19.722000000000001</v>
      </c>
      <c r="S21" s="24">
        <v>22.785799999999998</v>
      </c>
      <c r="T21" s="24">
        <v>27.218900000000001</v>
      </c>
      <c r="U21" s="24">
        <v>25.153600000000001</v>
      </c>
    </row>
    <row r="22" spans="2:21" x14ac:dyDescent="0.2">
      <c r="B22" s="24" t="s">
        <v>71</v>
      </c>
      <c r="C22" s="24" t="s">
        <v>73</v>
      </c>
      <c r="D22" s="24" t="s">
        <v>68</v>
      </c>
      <c r="E22" s="24">
        <v>21.2986</v>
      </c>
      <c r="F22" s="24"/>
      <c r="G22" s="24" t="s">
        <v>91</v>
      </c>
      <c r="H22" s="24" t="s">
        <v>73</v>
      </c>
      <c r="I22" s="24" t="s">
        <v>68</v>
      </c>
      <c r="J22" s="24">
        <v>22.7789</v>
      </c>
      <c r="K22" s="24"/>
      <c r="L22" s="24" t="s">
        <v>101</v>
      </c>
      <c r="M22" s="24" t="s">
        <v>73</v>
      </c>
      <c r="N22" s="24" t="s">
        <v>68</v>
      </c>
      <c r="O22" s="24">
        <v>28.544499999999999</v>
      </c>
      <c r="Q22" s="26" t="s">
        <v>45</v>
      </c>
      <c r="R22" s="24">
        <v>20.095600000000001</v>
      </c>
      <c r="S22" s="24">
        <v>22.840699999999998</v>
      </c>
      <c r="T22" s="24">
        <v>27.061900000000001</v>
      </c>
      <c r="U22" s="24">
        <v>25.614599999999999</v>
      </c>
    </row>
    <row r="23" spans="2:21" x14ac:dyDescent="0.2">
      <c r="B23" s="24" t="s">
        <v>71</v>
      </c>
      <c r="C23" s="24" t="s">
        <v>73</v>
      </c>
      <c r="D23" s="24" t="s">
        <v>68</v>
      </c>
      <c r="E23" s="24">
        <v>21.2804</v>
      </c>
      <c r="F23" s="24"/>
      <c r="G23" s="24" t="s">
        <v>91</v>
      </c>
      <c r="H23" s="24" t="s">
        <v>73</v>
      </c>
      <c r="I23" s="24" t="s">
        <v>68</v>
      </c>
      <c r="J23" s="24">
        <v>22.876300000000001</v>
      </c>
      <c r="K23" s="24"/>
      <c r="L23" s="24" t="s">
        <v>101</v>
      </c>
      <c r="M23" s="24" t="s">
        <v>73</v>
      </c>
      <c r="N23" s="24" t="s">
        <v>68</v>
      </c>
      <c r="O23" s="24">
        <v>28.0214</v>
      </c>
      <c r="Q23" s="9" t="s">
        <v>46</v>
      </c>
      <c r="R23" s="24">
        <v>17.110600000000002</v>
      </c>
      <c r="S23" s="24">
        <v>20.560400000000001</v>
      </c>
      <c r="T23" s="24">
        <v>25.1614</v>
      </c>
      <c r="U23" s="24">
        <v>24.5456</v>
      </c>
    </row>
    <row r="24" spans="2:21" x14ac:dyDescent="0.2">
      <c r="B24" s="24" t="s">
        <v>72</v>
      </c>
      <c r="C24" s="24" t="s">
        <v>73</v>
      </c>
      <c r="D24" s="24" t="s">
        <v>68</v>
      </c>
      <c r="E24" s="24">
        <v>22.050799999999999</v>
      </c>
      <c r="F24" s="24"/>
      <c r="G24" s="24" t="s">
        <v>85</v>
      </c>
      <c r="H24" s="24" t="s">
        <v>73</v>
      </c>
      <c r="I24" s="24" t="s">
        <v>68</v>
      </c>
      <c r="J24" s="24">
        <v>22.964600000000001</v>
      </c>
      <c r="K24" s="24"/>
      <c r="L24" s="24" t="s">
        <v>94</v>
      </c>
      <c r="M24" s="24" t="s">
        <v>73</v>
      </c>
      <c r="N24" s="24" t="s">
        <v>68</v>
      </c>
      <c r="O24" s="24">
        <v>26.1511</v>
      </c>
      <c r="Q24" s="9" t="s">
        <v>46</v>
      </c>
      <c r="R24" s="24">
        <v>17.197299999999998</v>
      </c>
      <c r="S24" s="24">
        <v>20.532499999999999</v>
      </c>
      <c r="T24" s="24">
        <v>25.232399999999998</v>
      </c>
      <c r="U24" s="24">
        <v>24.482600000000001</v>
      </c>
    </row>
    <row r="25" spans="2:21" x14ac:dyDescent="0.2">
      <c r="B25" s="24" t="s">
        <v>72</v>
      </c>
      <c r="C25" s="24" t="s">
        <v>73</v>
      </c>
      <c r="D25" s="24" t="s">
        <v>68</v>
      </c>
      <c r="E25" s="24">
        <v>22.109200000000001</v>
      </c>
      <c r="F25" s="24"/>
      <c r="G25" s="24" t="s">
        <v>85</v>
      </c>
      <c r="H25" s="24" t="s">
        <v>73</v>
      </c>
      <c r="I25" s="24" t="s">
        <v>68</v>
      </c>
      <c r="J25" s="24">
        <v>23.242000000000001</v>
      </c>
      <c r="K25" s="24"/>
      <c r="L25" s="24" t="s">
        <v>94</v>
      </c>
      <c r="M25" s="24" t="s">
        <v>73</v>
      </c>
      <c r="N25" s="24" t="s">
        <v>68</v>
      </c>
      <c r="O25" s="24">
        <v>26.988399999999999</v>
      </c>
      <c r="Q25" s="27"/>
      <c r="R25" s="27" t="s">
        <v>83</v>
      </c>
      <c r="S25" s="27" t="s">
        <v>81</v>
      </c>
      <c r="T25" s="27" t="s">
        <v>82</v>
      </c>
      <c r="U25" s="27" t="s">
        <v>75</v>
      </c>
    </row>
    <row r="26" spans="2:21" x14ac:dyDescent="0.2"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Q26" s="25" t="s">
        <v>54</v>
      </c>
      <c r="R26" s="24">
        <v>20.260999999999999</v>
      </c>
      <c r="S26" s="24">
        <v>22.3873</v>
      </c>
      <c r="T26" s="24">
        <v>27.284099999999999</v>
      </c>
      <c r="U26" s="24">
        <v>26.912099999999999</v>
      </c>
    </row>
    <row r="27" spans="2:21" x14ac:dyDescent="0.2"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Q27" s="25" t="s">
        <v>54</v>
      </c>
      <c r="R27" s="24">
        <v>20.2515</v>
      </c>
      <c r="S27" s="24">
        <v>22.444800000000001</v>
      </c>
      <c r="T27" s="24">
        <v>27.2103</v>
      </c>
      <c r="U27" s="24">
        <v>26.912099999999999</v>
      </c>
    </row>
    <row r="28" spans="2:21" x14ac:dyDescent="0.2">
      <c r="B28" s="24" t="s">
        <v>66</v>
      </c>
      <c r="C28" s="24" t="s">
        <v>74</v>
      </c>
      <c r="D28" s="24" t="s">
        <v>68</v>
      </c>
      <c r="E28" s="24">
        <v>25.248999999999999</v>
      </c>
      <c r="F28" s="24"/>
      <c r="G28" s="24" t="s">
        <v>84</v>
      </c>
      <c r="H28" s="24" t="s">
        <v>74</v>
      </c>
      <c r="I28" s="24" t="s">
        <v>68</v>
      </c>
      <c r="J28" s="24">
        <v>27.284099999999999</v>
      </c>
      <c r="K28" s="24"/>
      <c r="L28" s="24" t="s">
        <v>93</v>
      </c>
      <c r="M28" s="24" t="s">
        <v>74</v>
      </c>
      <c r="N28" s="24" t="s">
        <v>68</v>
      </c>
      <c r="O28" s="24">
        <v>27.3886</v>
      </c>
      <c r="Q28" t="s">
        <v>55</v>
      </c>
      <c r="R28" s="24">
        <v>19.960799999999999</v>
      </c>
      <c r="S28" s="24">
        <v>22.105</v>
      </c>
      <c r="T28" s="24">
        <v>26.787600000000001</v>
      </c>
      <c r="U28" s="24">
        <v>25.4282</v>
      </c>
    </row>
    <row r="29" spans="2:21" x14ac:dyDescent="0.2">
      <c r="B29" s="24" t="s">
        <v>66</v>
      </c>
      <c r="C29" s="24" t="s">
        <v>74</v>
      </c>
      <c r="D29" s="24" t="s">
        <v>68</v>
      </c>
      <c r="E29" s="24">
        <v>25.328299999999999</v>
      </c>
      <c r="F29" s="24"/>
      <c r="G29" s="24" t="s">
        <v>84</v>
      </c>
      <c r="H29" s="24" t="s">
        <v>74</v>
      </c>
      <c r="I29" s="24" t="s">
        <v>68</v>
      </c>
      <c r="J29" s="24">
        <v>27.2103</v>
      </c>
      <c r="K29" s="24"/>
      <c r="L29" s="24" t="s">
        <v>93</v>
      </c>
      <c r="M29" s="24" t="s">
        <v>74</v>
      </c>
      <c r="N29" s="24" t="s">
        <v>68</v>
      </c>
      <c r="O29" s="24">
        <v>27.077400000000001</v>
      </c>
      <c r="Q29" t="s">
        <v>55</v>
      </c>
      <c r="R29" s="24">
        <v>19.831499999999998</v>
      </c>
      <c r="S29" s="24">
        <v>21.7636</v>
      </c>
      <c r="T29" s="24">
        <v>26.823</v>
      </c>
      <c r="U29" s="24">
        <v>25.575099999999999</v>
      </c>
    </row>
    <row r="30" spans="2:21" x14ac:dyDescent="0.2">
      <c r="B30" s="24" t="s">
        <v>69</v>
      </c>
      <c r="C30" s="24" t="s">
        <v>74</v>
      </c>
      <c r="D30" s="24" t="s">
        <v>68</v>
      </c>
      <c r="E30" s="24">
        <v>26.631399999999999</v>
      </c>
      <c r="F30" s="24"/>
      <c r="G30" s="24" t="s">
        <v>86</v>
      </c>
      <c r="H30" s="24" t="s">
        <v>74</v>
      </c>
      <c r="I30" s="24" t="s">
        <v>68</v>
      </c>
      <c r="J30" s="24">
        <v>26.787600000000001</v>
      </c>
      <c r="K30" s="24"/>
      <c r="L30" s="24" t="s">
        <v>96</v>
      </c>
      <c r="M30" s="24" t="s">
        <v>74</v>
      </c>
      <c r="N30" s="24" t="s">
        <v>68</v>
      </c>
      <c r="O30" s="24">
        <v>30.4801</v>
      </c>
      <c r="Q30" t="s">
        <v>56</v>
      </c>
      <c r="R30" s="24">
        <v>19.6065</v>
      </c>
      <c r="S30" s="24">
        <v>22.453299999999999</v>
      </c>
      <c r="T30" s="24">
        <v>27.265000000000001</v>
      </c>
      <c r="U30" s="24">
        <v>26.0593</v>
      </c>
    </row>
    <row r="31" spans="2:21" x14ac:dyDescent="0.2">
      <c r="B31" s="24" t="s">
        <v>69</v>
      </c>
      <c r="C31" s="24" t="s">
        <v>74</v>
      </c>
      <c r="D31" s="24" t="s">
        <v>68</v>
      </c>
      <c r="E31" s="24">
        <v>26.527200000000001</v>
      </c>
      <c r="F31" s="24"/>
      <c r="G31" s="24" t="s">
        <v>86</v>
      </c>
      <c r="H31" s="24" t="s">
        <v>74</v>
      </c>
      <c r="I31" s="24" t="s">
        <v>68</v>
      </c>
      <c r="J31" s="24">
        <v>26.823</v>
      </c>
      <c r="K31" s="24"/>
      <c r="L31" s="24" t="s">
        <v>96</v>
      </c>
      <c r="M31" s="24" t="s">
        <v>74</v>
      </c>
      <c r="N31" s="24" t="s">
        <v>68</v>
      </c>
      <c r="O31" s="24">
        <v>29.436699999999998</v>
      </c>
      <c r="Q31" t="s">
        <v>51</v>
      </c>
      <c r="R31" s="24">
        <v>20.034500000000001</v>
      </c>
      <c r="S31" s="24">
        <v>22.156400000000001</v>
      </c>
      <c r="T31" s="24">
        <v>27.120200000000001</v>
      </c>
      <c r="U31" s="24">
        <v>26.0001</v>
      </c>
    </row>
    <row r="32" spans="2:21" x14ac:dyDescent="0.2">
      <c r="B32" s="24" t="s">
        <v>70</v>
      </c>
      <c r="C32" s="24" t="s">
        <v>74</v>
      </c>
      <c r="D32" s="24" t="s">
        <v>68</v>
      </c>
      <c r="E32" s="24">
        <v>25.6144</v>
      </c>
      <c r="F32" s="24"/>
      <c r="G32" s="24" t="s">
        <v>89</v>
      </c>
      <c r="H32" s="24" t="s">
        <v>74</v>
      </c>
      <c r="I32" s="24" t="s">
        <v>68</v>
      </c>
      <c r="J32" s="24">
        <v>27.265000000000001</v>
      </c>
      <c r="K32" s="24"/>
      <c r="L32" s="24" t="s">
        <v>99</v>
      </c>
      <c r="M32" s="24" t="s">
        <v>74</v>
      </c>
      <c r="N32" s="24" t="s">
        <v>68</v>
      </c>
      <c r="O32" s="24">
        <v>28.0867</v>
      </c>
      <c r="Q32" s="26" t="s">
        <v>57</v>
      </c>
      <c r="R32" s="24">
        <v>19.018899999999999</v>
      </c>
      <c r="S32" s="24">
        <v>22.7789</v>
      </c>
      <c r="T32" s="24">
        <v>27.2364</v>
      </c>
      <c r="U32" s="24">
        <v>26.6356</v>
      </c>
    </row>
    <row r="33" spans="2:21" x14ac:dyDescent="0.2">
      <c r="B33" s="24" t="s">
        <v>70</v>
      </c>
      <c r="C33" s="24" t="s">
        <v>74</v>
      </c>
      <c r="D33" s="24" t="s">
        <v>68</v>
      </c>
      <c r="E33" s="24">
        <v>25.7058</v>
      </c>
      <c r="F33" s="24"/>
      <c r="G33" s="24" t="s">
        <v>89</v>
      </c>
      <c r="H33" s="24" t="s">
        <v>74</v>
      </c>
      <c r="I33" s="24" t="s">
        <v>68</v>
      </c>
      <c r="J33" s="24">
        <v>27.120200000000001</v>
      </c>
      <c r="K33" s="24"/>
      <c r="L33" s="24" t="s">
        <v>99</v>
      </c>
      <c r="M33" s="24" t="s">
        <v>74</v>
      </c>
      <c r="N33" s="24" t="s">
        <v>68</v>
      </c>
      <c r="O33" s="24">
        <v>28.023099999999999</v>
      </c>
      <c r="Q33" s="26" t="s">
        <v>58</v>
      </c>
      <c r="R33" s="24">
        <v>19.141300000000001</v>
      </c>
      <c r="S33" s="24">
        <v>22.876300000000001</v>
      </c>
      <c r="T33" s="24">
        <v>27.168900000000001</v>
      </c>
      <c r="U33" s="24">
        <v>26.5413</v>
      </c>
    </row>
    <row r="34" spans="2:21" x14ac:dyDescent="0.2">
      <c r="B34" s="24" t="s">
        <v>71</v>
      </c>
      <c r="C34" s="24" t="s">
        <v>74</v>
      </c>
      <c r="D34" s="24" t="s">
        <v>68</v>
      </c>
      <c r="E34" s="24">
        <v>25.517199999999999</v>
      </c>
      <c r="F34" s="24"/>
      <c r="G34" s="24" t="s">
        <v>91</v>
      </c>
      <c r="H34" s="24" t="s">
        <v>74</v>
      </c>
      <c r="I34" s="24" t="s">
        <v>68</v>
      </c>
      <c r="J34" s="24">
        <v>27.2364</v>
      </c>
      <c r="K34" s="24"/>
      <c r="L34" s="24" t="s">
        <v>101</v>
      </c>
      <c r="M34" s="24" t="s">
        <v>74</v>
      </c>
      <c r="N34" s="24" t="s">
        <v>68</v>
      </c>
      <c r="O34" s="24">
        <v>29.174800000000001</v>
      </c>
      <c r="Q34" s="9" t="s">
        <v>59</v>
      </c>
      <c r="R34" s="24">
        <v>19.1874</v>
      </c>
      <c r="S34" s="24">
        <v>22.964600000000001</v>
      </c>
      <c r="T34" s="24">
        <v>27.408300000000001</v>
      </c>
      <c r="U34" s="24">
        <v>26.551400000000001</v>
      </c>
    </row>
    <row r="35" spans="2:21" x14ac:dyDescent="0.2">
      <c r="B35" s="24" t="s">
        <v>71</v>
      </c>
      <c r="C35" s="24" t="s">
        <v>74</v>
      </c>
      <c r="D35" s="24" t="s">
        <v>68</v>
      </c>
      <c r="E35" s="24">
        <v>25.599799999999998</v>
      </c>
      <c r="F35" s="24"/>
      <c r="G35" s="24" t="s">
        <v>91</v>
      </c>
      <c r="H35" s="24" t="s">
        <v>74</v>
      </c>
      <c r="I35" s="24" t="s">
        <v>68</v>
      </c>
      <c r="J35" s="24">
        <v>27.168900000000001</v>
      </c>
      <c r="K35" s="24"/>
      <c r="L35" s="24" t="s">
        <v>101</v>
      </c>
      <c r="M35" s="24" t="s">
        <v>74</v>
      </c>
      <c r="N35" s="24" t="s">
        <v>68</v>
      </c>
      <c r="O35" s="24">
        <v>28.724900000000002</v>
      </c>
      <c r="Q35" s="9" t="s">
        <v>59</v>
      </c>
      <c r="R35" s="24">
        <v>19.1099</v>
      </c>
      <c r="S35" s="24">
        <v>23.242000000000001</v>
      </c>
      <c r="T35" s="24">
        <v>27.287299999999998</v>
      </c>
      <c r="U35" s="24">
        <v>26.552700000000002</v>
      </c>
    </row>
    <row r="36" spans="2:21" x14ac:dyDescent="0.2">
      <c r="B36" s="24" t="s">
        <v>72</v>
      </c>
      <c r="C36" s="24" t="s">
        <v>74</v>
      </c>
      <c r="D36" s="24" t="s">
        <v>68</v>
      </c>
      <c r="E36" s="24">
        <v>26.7729</v>
      </c>
      <c r="F36" s="24"/>
      <c r="G36" s="24" t="s">
        <v>85</v>
      </c>
      <c r="H36" s="24" t="s">
        <v>74</v>
      </c>
      <c r="I36" s="24" t="s">
        <v>68</v>
      </c>
      <c r="J36" s="24">
        <v>27.408300000000001</v>
      </c>
      <c r="K36" s="24"/>
      <c r="L36" s="24" t="s">
        <v>94</v>
      </c>
      <c r="M36" s="24" t="s">
        <v>74</v>
      </c>
      <c r="N36" s="24" t="s">
        <v>68</v>
      </c>
      <c r="O36" s="24">
        <v>28.178000000000001</v>
      </c>
      <c r="Q36" s="25" t="s">
        <v>20</v>
      </c>
      <c r="R36" s="24">
        <v>21.512799999999999</v>
      </c>
      <c r="S36" s="24">
        <v>27.715599999999998</v>
      </c>
      <c r="T36" s="24">
        <v>31.242799999999999</v>
      </c>
      <c r="U36" s="24">
        <v>28.325399999999998</v>
      </c>
    </row>
    <row r="37" spans="2:21" x14ac:dyDescent="0.2">
      <c r="B37" s="24" t="s">
        <v>72</v>
      </c>
      <c r="C37" s="24" t="s">
        <v>74</v>
      </c>
      <c r="D37" s="24" t="s">
        <v>68</v>
      </c>
      <c r="E37" s="24">
        <v>26.7212</v>
      </c>
      <c r="F37" s="24"/>
      <c r="G37" s="24" t="s">
        <v>85</v>
      </c>
      <c r="H37" s="24" t="s">
        <v>74</v>
      </c>
      <c r="I37" s="24" t="s">
        <v>68</v>
      </c>
      <c r="J37" s="24">
        <v>27.287299999999998</v>
      </c>
      <c r="K37" s="24"/>
      <c r="L37" s="24" t="s">
        <v>94</v>
      </c>
      <c r="M37" s="24" t="s">
        <v>74</v>
      </c>
      <c r="N37" s="24" t="s">
        <v>68</v>
      </c>
      <c r="O37" s="24">
        <v>27.587700000000002</v>
      </c>
      <c r="Q37" s="25" t="s">
        <v>20</v>
      </c>
      <c r="R37" s="24">
        <v>21.6295</v>
      </c>
      <c r="S37" s="24">
        <v>27.644600000000001</v>
      </c>
      <c r="T37" s="24">
        <v>31.970700000000001</v>
      </c>
      <c r="U37" s="24">
        <v>28.2301</v>
      </c>
    </row>
    <row r="38" spans="2:21" x14ac:dyDescent="0.2"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Q38" t="s">
        <v>52</v>
      </c>
      <c r="R38" s="24">
        <v>18.210999999999999</v>
      </c>
      <c r="S38" s="24">
        <v>22.3857</v>
      </c>
      <c r="T38" s="24">
        <v>26.563300000000002</v>
      </c>
      <c r="U38" s="24">
        <v>24.829899999999999</v>
      </c>
    </row>
    <row r="39" spans="2:21" x14ac:dyDescent="0.2"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Q39" t="s">
        <v>52</v>
      </c>
      <c r="R39" s="24">
        <v>18.291899999999998</v>
      </c>
      <c r="S39" s="24">
        <v>22.906500000000001</v>
      </c>
      <c r="T39" s="24">
        <v>26.1829</v>
      </c>
      <c r="U39" s="24">
        <v>24.805800000000001</v>
      </c>
    </row>
    <row r="40" spans="2:21" x14ac:dyDescent="0.2">
      <c r="B40" s="24" t="s">
        <v>66</v>
      </c>
      <c r="C40" s="24" t="s">
        <v>75</v>
      </c>
      <c r="D40" s="24" t="s">
        <v>68</v>
      </c>
      <c r="E40" s="24">
        <v>23.7608</v>
      </c>
      <c r="F40" s="24"/>
      <c r="G40" s="24" t="s">
        <v>84</v>
      </c>
      <c r="H40" s="24" t="s">
        <v>75</v>
      </c>
      <c r="I40" s="24" t="s">
        <v>68</v>
      </c>
      <c r="J40" s="24">
        <v>26.912099999999999</v>
      </c>
      <c r="K40" s="24"/>
      <c r="L40" s="24" t="s">
        <v>93</v>
      </c>
      <c r="M40" s="24" t="s">
        <v>75</v>
      </c>
      <c r="N40" s="24" t="s">
        <v>68</v>
      </c>
      <c r="O40" s="24">
        <v>25.511700000000001</v>
      </c>
      <c r="Q40" t="s">
        <v>53</v>
      </c>
      <c r="R40" s="24">
        <v>20.103300000000001</v>
      </c>
      <c r="S40" s="24">
        <v>22.793299999999999</v>
      </c>
      <c r="T40" s="24">
        <v>27.6614</v>
      </c>
      <c r="U40" s="24">
        <v>26.041599999999999</v>
      </c>
    </row>
    <row r="41" spans="2:21" x14ac:dyDescent="0.2">
      <c r="B41" s="24" t="s">
        <v>66</v>
      </c>
      <c r="C41" s="24" t="s">
        <v>75</v>
      </c>
      <c r="D41" s="24" t="s">
        <v>68</v>
      </c>
      <c r="E41" s="24">
        <v>23.6205</v>
      </c>
      <c r="F41" s="24"/>
      <c r="G41" s="24" t="s">
        <v>84</v>
      </c>
      <c r="H41" s="24" t="s">
        <v>75</v>
      </c>
      <c r="I41" s="24" t="s">
        <v>68</v>
      </c>
      <c r="J41" s="24">
        <v>26.912099999999999</v>
      </c>
      <c r="K41" s="24"/>
      <c r="L41" s="24" t="s">
        <v>93</v>
      </c>
      <c r="M41" s="24" t="s">
        <v>75</v>
      </c>
      <c r="N41" s="24" t="s">
        <v>68</v>
      </c>
      <c r="O41" s="24">
        <v>25.785599999999999</v>
      </c>
      <c r="Q41" t="s">
        <v>53</v>
      </c>
      <c r="R41" s="24">
        <v>20.246400000000001</v>
      </c>
      <c r="S41" s="24">
        <v>22.773499999999999</v>
      </c>
      <c r="T41" s="24">
        <v>27.522099999999998</v>
      </c>
      <c r="U41" s="24">
        <v>25.9267</v>
      </c>
    </row>
    <row r="42" spans="2:21" x14ac:dyDescent="0.2">
      <c r="B42" s="24" t="s">
        <v>69</v>
      </c>
      <c r="C42" s="24" t="s">
        <v>75</v>
      </c>
      <c r="D42" s="24" t="s">
        <v>68</v>
      </c>
      <c r="E42" s="24">
        <v>25.619199999999999</v>
      </c>
      <c r="F42" s="24"/>
      <c r="G42" s="24" t="s">
        <v>86</v>
      </c>
      <c r="H42" s="24" t="s">
        <v>75</v>
      </c>
      <c r="I42" s="24" t="s">
        <v>68</v>
      </c>
      <c r="J42" s="24">
        <v>25.4282</v>
      </c>
      <c r="K42" s="24"/>
      <c r="L42" s="24" t="s">
        <v>96</v>
      </c>
      <c r="M42" s="24" t="s">
        <v>75</v>
      </c>
      <c r="N42" s="24" t="s">
        <v>68</v>
      </c>
      <c r="O42" s="24">
        <v>26.761900000000001</v>
      </c>
      <c r="Q42" s="26" t="s">
        <v>45</v>
      </c>
      <c r="R42" s="24"/>
      <c r="S42" s="24"/>
      <c r="T42" s="24"/>
    </row>
    <row r="43" spans="2:21" x14ac:dyDescent="0.2">
      <c r="B43" s="24" t="s">
        <v>69</v>
      </c>
      <c r="C43" s="24" t="s">
        <v>75</v>
      </c>
      <c r="D43" s="24" t="s">
        <v>68</v>
      </c>
      <c r="E43" s="24">
        <v>25.546600000000002</v>
      </c>
      <c r="F43" s="24"/>
      <c r="G43" s="24" t="s">
        <v>86</v>
      </c>
      <c r="H43" s="24" t="s">
        <v>75</v>
      </c>
      <c r="I43" s="24" t="s">
        <v>68</v>
      </c>
      <c r="J43" s="24">
        <v>25.575099999999999</v>
      </c>
      <c r="K43" s="24"/>
      <c r="L43" s="24" t="s">
        <v>96</v>
      </c>
      <c r="M43" s="24" t="s">
        <v>75</v>
      </c>
      <c r="N43" s="24" t="s">
        <v>68</v>
      </c>
      <c r="O43" s="24">
        <v>27.067</v>
      </c>
      <c r="Q43" s="26" t="s">
        <v>45</v>
      </c>
      <c r="R43" s="24"/>
      <c r="S43" s="24"/>
      <c r="T43" s="24"/>
      <c r="U43" s="24"/>
    </row>
    <row r="44" spans="2:21" x14ac:dyDescent="0.2">
      <c r="B44" s="24" t="s">
        <v>70</v>
      </c>
      <c r="C44" s="24" t="s">
        <v>75</v>
      </c>
      <c r="D44" s="24" t="s">
        <v>68</v>
      </c>
      <c r="E44" s="24">
        <v>25.130099999999999</v>
      </c>
      <c r="F44" s="24"/>
      <c r="G44" s="24" t="s">
        <v>89</v>
      </c>
      <c r="H44" s="24" t="s">
        <v>75</v>
      </c>
      <c r="I44" s="24" t="s">
        <v>68</v>
      </c>
      <c r="J44" s="24">
        <v>26.0593</v>
      </c>
      <c r="K44" s="24"/>
      <c r="L44" s="24" t="s">
        <v>99</v>
      </c>
      <c r="M44" s="24" t="s">
        <v>75</v>
      </c>
      <c r="N44" s="24" t="s">
        <v>68</v>
      </c>
      <c r="O44" s="24">
        <v>26.648700000000002</v>
      </c>
      <c r="Q44" s="9" t="s">
        <v>46</v>
      </c>
      <c r="R44" s="24">
        <v>18.0639</v>
      </c>
      <c r="S44" s="24">
        <v>22.346800000000002</v>
      </c>
      <c r="T44" s="24">
        <v>26.3794</v>
      </c>
      <c r="U44" s="24">
        <v>24.0075</v>
      </c>
    </row>
    <row r="45" spans="2:21" x14ac:dyDescent="0.2">
      <c r="B45" s="24" t="s">
        <v>70</v>
      </c>
      <c r="C45" s="24" t="s">
        <v>75</v>
      </c>
      <c r="D45" s="24" t="s">
        <v>68</v>
      </c>
      <c r="E45" s="24">
        <v>25.089400000000001</v>
      </c>
      <c r="F45" s="24"/>
      <c r="G45" s="24" t="s">
        <v>89</v>
      </c>
      <c r="H45" s="24" t="s">
        <v>75</v>
      </c>
      <c r="I45" s="24" t="s">
        <v>68</v>
      </c>
      <c r="J45" s="24">
        <v>26.0001</v>
      </c>
      <c r="K45" s="24"/>
      <c r="L45" s="24" t="s">
        <v>99</v>
      </c>
      <c r="M45" s="24" t="s">
        <v>75</v>
      </c>
      <c r="N45" s="24" t="s">
        <v>68</v>
      </c>
      <c r="O45" s="24">
        <v>25.850100000000001</v>
      </c>
      <c r="Q45" s="9" t="s">
        <v>46</v>
      </c>
      <c r="R45" s="24">
        <v>18.209399999999999</v>
      </c>
      <c r="S45" s="24">
        <v>22.311499999999999</v>
      </c>
      <c r="T45" s="24">
        <v>26.2578</v>
      </c>
      <c r="U45" s="24">
        <v>23.938800000000001</v>
      </c>
    </row>
    <row r="46" spans="2:21" x14ac:dyDescent="0.2">
      <c r="B46" s="24" t="s">
        <v>71</v>
      </c>
      <c r="C46" s="24" t="s">
        <v>75</v>
      </c>
      <c r="D46" s="24" t="s">
        <v>68</v>
      </c>
      <c r="E46" s="24">
        <v>25.476400000000002</v>
      </c>
      <c r="F46" s="24"/>
      <c r="G46" s="24" t="s">
        <v>91</v>
      </c>
      <c r="H46" s="24" t="s">
        <v>75</v>
      </c>
      <c r="I46" s="24" t="s">
        <v>68</v>
      </c>
      <c r="J46" s="24">
        <v>26.6356</v>
      </c>
      <c r="K46" s="24"/>
      <c r="L46" s="24" t="s">
        <v>101</v>
      </c>
      <c r="M46" s="24" t="s">
        <v>75</v>
      </c>
      <c r="N46" s="24" t="s">
        <v>68</v>
      </c>
      <c r="O46" s="24">
        <v>25.691600000000001</v>
      </c>
      <c r="R46" s="27" t="s">
        <v>83</v>
      </c>
      <c r="S46" s="27" t="s">
        <v>81</v>
      </c>
      <c r="T46" s="27" t="s">
        <v>82</v>
      </c>
      <c r="U46" s="27" t="s">
        <v>75</v>
      </c>
    </row>
    <row r="47" spans="2:21" x14ac:dyDescent="0.2">
      <c r="B47" s="24" t="s">
        <v>71</v>
      </c>
      <c r="C47" s="24" t="s">
        <v>75</v>
      </c>
      <c r="D47" s="24" t="s">
        <v>68</v>
      </c>
      <c r="E47" s="24">
        <v>25.657399999999999</v>
      </c>
      <c r="F47" s="24"/>
      <c r="G47" s="24" t="s">
        <v>91</v>
      </c>
      <c r="H47" s="24" t="s">
        <v>75</v>
      </c>
      <c r="I47" s="24" t="s">
        <v>68</v>
      </c>
      <c r="J47" s="24">
        <v>26.5413</v>
      </c>
      <c r="K47" s="24"/>
      <c r="L47" s="24" t="s">
        <v>101</v>
      </c>
      <c r="M47" s="24" t="s">
        <v>75</v>
      </c>
      <c r="N47" s="24" t="s">
        <v>68</v>
      </c>
      <c r="O47" s="24">
        <v>26.132100000000001</v>
      </c>
      <c r="Q47" s="25" t="s">
        <v>60</v>
      </c>
      <c r="R47" s="24">
        <v>20.201899999999998</v>
      </c>
      <c r="S47" s="24">
        <v>25.148800000000001</v>
      </c>
      <c r="T47" s="24">
        <v>27.3886</v>
      </c>
      <c r="U47" s="24">
        <v>25.511700000000001</v>
      </c>
    </row>
    <row r="48" spans="2:21" x14ac:dyDescent="0.2">
      <c r="B48" s="24" t="s">
        <v>72</v>
      </c>
      <c r="C48" s="24" t="s">
        <v>75</v>
      </c>
      <c r="D48" s="24" t="s">
        <v>68</v>
      </c>
      <c r="E48" s="24">
        <v>25.594200000000001</v>
      </c>
      <c r="F48" s="24"/>
      <c r="G48" s="24" t="s">
        <v>85</v>
      </c>
      <c r="H48" s="24" t="s">
        <v>75</v>
      </c>
      <c r="I48" s="24" t="s">
        <v>68</v>
      </c>
      <c r="J48" s="24">
        <v>26.551400000000001</v>
      </c>
      <c r="K48" s="24"/>
      <c r="L48" s="24" t="s">
        <v>94</v>
      </c>
      <c r="M48" s="24" t="s">
        <v>75</v>
      </c>
      <c r="N48" s="24" t="s">
        <v>68</v>
      </c>
      <c r="O48" s="24">
        <v>25.373200000000001</v>
      </c>
      <c r="Q48" s="25" t="s">
        <v>60</v>
      </c>
      <c r="R48" s="24">
        <v>18.657800000000002</v>
      </c>
      <c r="S48" s="24">
        <v>25.268999999999998</v>
      </c>
      <c r="T48" s="24">
        <v>27.077400000000001</v>
      </c>
      <c r="U48" s="24">
        <v>25.785599999999999</v>
      </c>
    </row>
    <row r="49" spans="2:21" x14ac:dyDescent="0.2">
      <c r="B49" s="24" t="s">
        <v>72</v>
      </c>
      <c r="C49" s="24" t="s">
        <v>75</v>
      </c>
      <c r="D49" s="24" t="s">
        <v>68</v>
      </c>
      <c r="E49" s="24">
        <v>25.572199999999999</v>
      </c>
      <c r="F49" s="24"/>
      <c r="G49" s="24" t="s">
        <v>85</v>
      </c>
      <c r="H49" s="24" t="s">
        <v>75</v>
      </c>
      <c r="I49" s="24" t="s">
        <v>68</v>
      </c>
      <c r="J49" s="24">
        <v>26.552700000000002</v>
      </c>
      <c r="K49" s="24"/>
      <c r="L49" s="24" t="s">
        <v>94</v>
      </c>
      <c r="M49" s="24" t="s">
        <v>75</v>
      </c>
      <c r="N49" s="24" t="s">
        <v>68</v>
      </c>
      <c r="O49" s="24">
        <v>25.175799999999999</v>
      </c>
      <c r="Q49" t="s">
        <v>61</v>
      </c>
      <c r="R49" s="24">
        <v>21.3583</v>
      </c>
      <c r="S49" s="24">
        <v>29.161200000000001</v>
      </c>
      <c r="T49" s="24">
        <v>30.4801</v>
      </c>
      <c r="U49" s="24">
        <v>26.761900000000001</v>
      </c>
    </row>
    <row r="50" spans="2:21" x14ac:dyDescent="0.2"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Q50" t="s">
        <v>61</v>
      </c>
      <c r="R50" s="24">
        <v>21.432099999999998</v>
      </c>
      <c r="S50" s="24">
        <v>29.991599999999998</v>
      </c>
      <c r="T50" s="24">
        <v>29.436699999999998</v>
      </c>
      <c r="U50" s="24">
        <v>27.067</v>
      </c>
    </row>
    <row r="51" spans="2:21" x14ac:dyDescent="0.2"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Q51" t="s">
        <v>62</v>
      </c>
      <c r="R51" s="24">
        <v>20.077500000000001</v>
      </c>
      <c r="S51" s="24">
        <v>26.5124</v>
      </c>
      <c r="T51" s="24">
        <v>28.0867</v>
      </c>
      <c r="U51" s="24">
        <v>26.648700000000002</v>
      </c>
    </row>
    <row r="52" spans="2:21" x14ac:dyDescent="0.2">
      <c r="B52" s="24" t="s">
        <v>76</v>
      </c>
      <c r="C52" s="24" t="s">
        <v>67</v>
      </c>
      <c r="D52" s="24" t="s">
        <v>68</v>
      </c>
      <c r="E52" s="24">
        <v>18.815999999999999</v>
      </c>
      <c r="F52" s="24"/>
      <c r="G52" s="24" t="s">
        <v>87</v>
      </c>
      <c r="H52" s="24" t="s">
        <v>67</v>
      </c>
      <c r="I52" s="24" t="s">
        <v>68</v>
      </c>
      <c r="J52" s="24">
        <v>21.512799999999999</v>
      </c>
      <c r="K52" s="24"/>
      <c r="L52" s="24" t="s">
        <v>97</v>
      </c>
      <c r="M52" s="24" t="s">
        <v>67</v>
      </c>
      <c r="N52" s="24" t="s">
        <v>68</v>
      </c>
      <c r="O52" s="24">
        <v>18.409500000000001</v>
      </c>
      <c r="Q52" t="s">
        <v>62</v>
      </c>
      <c r="R52" s="24">
        <v>20.733499999999999</v>
      </c>
      <c r="S52" s="24">
        <v>26.246700000000001</v>
      </c>
      <c r="T52" s="24">
        <v>28.023099999999999</v>
      </c>
      <c r="U52" s="24">
        <v>25.850100000000001</v>
      </c>
    </row>
    <row r="53" spans="2:21" x14ac:dyDescent="0.2">
      <c r="B53" s="24" t="s">
        <v>76</v>
      </c>
      <c r="C53" s="24" t="s">
        <v>67</v>
      </c>
      <c r="D53" s="24" t="s">
        <v>68</v>
      </c>
      <c r="E53" s="24">
        <v>18.679099999999998</v>
      </c>
      <c r="F53" s="24"/>
      <c r="G53" s="24" t="s">
        <v>87</v>
      </c>
      <c r="H53" s="24" t="s">
        <v>67</v>
      </c>
      <c r="I53" s="24" t="s">
        <v>68</v>
      </c>
      <c r="J53" s="24">
        <v>21.6295</v>
      </c>
      <c r="K53" s="24"/>
      <c r="L53" s="24" t="s">
        <v>97</v>
      </c>
      <c r="M53" s="24" t="s">
        <v>67</v>
      </c>
      <c r="N53" s="24" t="s">
        <v>68</v>
      </c>
      <c r="O53" s="24">
        <v>18.948399999999999</v>
      </c>
      <c r="Q53" s="26" t="s">
        <v>63</v>
      </c>
      <c r="R53" s="24">
        <v>21.514199999999999</v>
      </c>
      <c r="S53" s="24">
        <v>28.544499999999999</v>
      </c>
      <c r="T53" s="24">
        <v>29.174800000000001</v>
      </c>
      <c r="U53" s="24">
        <v>25.691600000000001</v>
      </c>
    </row>
    <row r="54" spans="2:21" x14ac:dyDescent="0.2">
      <c r="B54" s="24" t="s">
        <v>77</v>
      </c>
      <c r="C54" s="24" t="s">
        <v>67</v>
      </c>
      <c r="D54" s="24" t="s">
        <v>68</v>
      </c>
      <c r="E54" s="24">
        <v>17.7316</v>
      </c>
      <c r="F54" s="24"/>
      <c r="G54" s="24" t="s">
        <v>90</v>
      </c>
      <c r="H54" s="24" t="s">
        <v>67</v>
      </c>
      <c r="I54" s="24" t="s">
        <v>68</v>
      </c>
      <c r="J54" s="24">
        <v>18.210999999999999</v>
      </c>
      <c r="K54" s="24"/>
      <c r="L54" s="24" t="s">
        <v>100</v>
      </c>
      <c r="M54" s="24" t="s">
        <v>67</v>
      </c>
      <c r="N54" s="24" t="s">
        <v>68</v>
      </c>
      <c r="O54" s="24">
        <v>19.246700000000001</v>
      </c>
      <c r="Q54" s="26" t="s">
        <v>64</v>
      </c>
      <c r="R54" s="24">
        <v>21.3123</v>
      </c>
      <c r="S54" s="24">
        <v>28.0214</v>
      </c>
      <c r="T54" s="24">
        <v>28.724900000000002</v>
      </c>
      <c r="U54" s="24">
        <v>26.132100000000001</v>
      </c>
    </row>
    <row r="55" spans="2:21" x14ac:dyDescent="0.2">
      <c r="B55" s="24" t="s">
        <v>77</v>
      </c>
      <c r="C55" s="24" t="s">
        <v>67</v>
      </c>
      <c r="D55" s="24" t="s">
        <v>68</v>
      </c>
      <c r="E55" s="24">
        <v>17.7517</v>
      </c>
      <c r="F55" s="24"/>
      <c r="G55" s="24" t="s">
        <v>90</v>
      </c>
      <c r="H55" s="24" t="s">
        <v>67</v>
      </c>
      <c r="I55" s="24" t="s">
        <v>68</v>
      </c>
      <c r="J55" s="24">
        <v>18.291899999999998</v>
      </c>
      <c r="K55" s="24"/>
      <c r="L55" s="24" t="s">
        <v>100</v>
      </c>
      <c r="M55" s="24" t="s">
        <v>67</v>
      </c>
      <c r="N55" s="24" t="s">
        <v>68</v>
      </c>
      <c r="O55" s="24">
        <v>19.539000000000001</v>
      </c>
      <c r="Q55" s="9" t="s">
        <v>65</v>
      </c>
      <c r="R55" s="24">
        <v>20.2332</v>
      </c>
      <c r="S55" s="24">
        <v>26.1511</v>
      </c>
      <c r="T55" s="24">
        <v>28.178000000000001</v>
      </c>
      <c r="U55" s="24">
        <v>25.373200000000001</v>
      </c>
    </row>
    <row r="56" spans="2:21" x14ac:dyDescent="0.2">
      <c r="B56" s="24" t="s">
        <v>78</v>
      </c>
      <c r="C56" s="24" t="s">
        <v>67</v>
      </c>
      <c r="D56" s="24" t="s">
        <v>68</v>
      </c>
      <c r="E56" s="24">
        <v>17.087399999999999</v>
      </c>
      <c r="F56" s="24"/>
      <c r="G56" s="24" t="s">
        <v>92</v>
      </c>
      <c r="H56" s="24" t="s">
        <v>67</v>
      </c>
      <c r="I56" s="24" t="s">
        <v>68</v>
      </c>
      <c r="J56" s="24">
        <v>20.103300000000001</v>
      </c>
      <c r="K56" s="24"/>
      <c r="L56" s="24"/>
      <c r="M56" s="24"/>
      <c r="N56" s="24"/>
      <c r="O56" s="24"/>
      <c r="Q56" s="9" t="s">
        <v>65</v>
      </c>
      <c r="R56" s="24">
        <v>19.854299999999999</v>
      </c>
      <c r="S56" s="24">
        <v>26.988399999999999</v>
      </c>
      <c r="T56" s="24">
        <v>27.587700000000002</v>
      </c>
      <c r="U56" s="24">
        <v>25.175799999999999</v>
      </c>
    </row>
    <row r="57" spans="2:21" x14ac:dyDescent="0.2">
      <c r="B57" s="24" t="s">
        <v>78</v>
      </c>
      <c r="C57" s="24" t="s">
        <v>67</v>
      </c>
      <c r="D57" s="24" t="s">
        <v>68</v>
      </c>
      <c r="E57" s="24">
        <v>17.2699</v>
      </c>
      <c r="F57" s="24"/>
      <c r="G57" s="24" t="s">
        <v>92</v>
      </c>
      <c r="H57" s="24" t="s">
        <v>67</v>
      </c>
      <c r="I57" s="24" t="s">
        <v>68</v>
      </c>
      <c r="J57" s="24">
        <v>20.246400000000001</v>
      </c>
      <c r="K57" s="24"/>
      <c r="L57" s="24"/>
      <c r="M57" s="24"/>
      <c r="N57" s="24"/>
      <c r="O57" s="24"/>
      <c r="Q57" s="25" t="s">
        <v>20</v>
      </c>
      <c r="R57" s="24">
        <v>18.409500000000001</v>
      </c>
      <c r="S57" s="24">
        <v>21.7849</v>
      </c>
      <c r="T57" s="24">
        <v>25.5274</v>
      </c>
      <c r="U57" s="24">
        <v>25.433499999999999</v>
      </c>
    </row>
    <row r="58" spans="2:21" x14ac:dyDescent="0.2">
      <c r="B58" s="24" t="s">
        <v>79</v>
      </c>
      <c r="C58" s="24" t="s">
        <v>67</v>
      </c>
      <c r="D58" s="24" t="s">
        <v>68</v>
      </c>
      <c r="E58" s="24">
        <v>19.722000000000001</v>
      </c>
      <c r="F58" s="24"/>
      <c r="G58" s="24"/>
      <c r="H58" s="24"/>
      <c r="I58" s="24"/>
      <c r="J58" s="24"/>
      <c r="K58" s="24"/>
      <c r="L58" s="24" t="s">
        <v>95</v>
      </c>
      <c r="M58" s="24" t="s">
        <v>67</v>
      </c>
      <c r="N58" s="24" t="s">
        <v>68</v>
      </c>
      <c r="O58" s="24">
        <v>19.109100000000002</v>
      </c>
      <c r="Q58" s="25" t="s">
        <v>20</v>
      </c>
      <c r="R58" s="24">
        <v>18.948399999999999</v>
      </c>
      <c r="S58" s="24">
        <v>21.585100000000001</v>
      </c>
      <c r="T58" s="24">
        <v>25.6782</v>
      </c>
      <c r="U58" s="24">
        <v>26.100200000000001</v>
      </c>
    </row>
    <row r="59" spans="2:21" x14ac:dyDescent="0.2">
      <c r="B59" s="24" t="s">
        <v>79</v>
      </c>
      <c r="C59" s="24" t="s">
        <v>67</v>
      </c>
      <c r="D59" s="24" t="s">
        <v>68</v>
      </c>
      <c r="E59" s="24">
        <v>20.095600000000001</v>
      </c>
      <c r="F59" s="24"/>
      <c r="G59" s="24"/>
      <c r="H59" s="24"/>
      <c r="I59" s="24"/>
      <c r="J59" s="24"/>
      <c r="K59" s="24"/>
      <c r="L59" s="24" t="s">
        <v>95</v>
      </c>
      <c r="M59" s="24" t="s">
        <v>67</v>
      </c>
      <c r="N59" s="24" t="s">
        <v>68</v>
      </c>
      <c r="O59" s="24">
        <v>19.020600000000002</v>
      </c>
      <c r="Q59" t="s">
        <v>52</v>
      </c>
      <c r="R59" s="24">
        <v>19.246700000000001</v>
      </c>
      <c r="S59" s="24">
        <v>23.4331</v>
      </c>
      <c r="T59" s="24">
        <v>27.589099999999998</v>
      </c>
      <c r="U59" s="24">
        <v>27.0275</v>
      </c>
    </row>
    <row r="60" spans="2:21" x14ac:dyDescent="0.2">
      <c r="B60" s="24" t="s">
        <v>80</v>
      </c>
      <c r="C60" s="24" t="s">
        <v>67</v>
      </c>
      <c r="D60" s="24" t="s">
        <v>68</v>
      </c>
      <c r="E60" s="24">
        <v>17.110600000000002</v>
      </c>
      <c r="F60" s="24"/>
      <c r="G60" s="24" t="s">
        <v>88</v>
      </c>
      <c r="H60" s="24" t="s">
        <v>67</v>
      </c>
      <c r="I60" s="24" t="s">
        <v>68</v>
      </c>
      <c r="J60" s="24">
        <v>18.0639</v>
      </c>
      <c r="K60" s="24"/>
      <c r="L60" s="24" t="s">
        <v>98</v>
      </c>
      <c r="M60" s="24" t="s">
        <v>67</v>
      </c>
      <c r="N60" s="24" t="s">
        <v>68</v>
      </c>
      <c r="O60" s="24">
        <v>23.699000000000002</v>
      </c>
      <c r="Q60" t="s">
        <v>52</v>
      </c>
      <c r="R60" s="24">
        <v>19.539000000000001</v>
      </c>
      <c r="S60" s="24">
        <v>23.646000000000001</v>
      </c>
      <c r="T60" s="24">
        <v>27.211600000000001</v>
      </c>
      <c r="U60" s="24">
        <v>27.0275</v>
      </c>
    </row>
    <row r="61" spans="2:21" x14ac:dyDescent="0.2">
      <c r="B61" s="24" t="s">
        <v>80</v>
      </c>
      <c r="C61" s="24" t="s">
        <v>67</v>
      </c>
      <c r="D61" s="24" t="s">
        <v>68</v>
      </c>
      <c r="E61" s="24">
        <v>17.197299999999998</v>
      </c>
      <c r="F61" s="24"/>
      <c r="G61" s="24" t="s">
        <v>88</v>
      </c>
      <c r="H61" s="24" t="s">
        <v>67</v>
      </c>
      <c r="I61" s="24" t="s">
        <v>68</v>
      </c>
      <c r="J61" s="24">
        <v>18.209399999999999</v>
      </c>
      <c r="K61" s="24"/>
      <c r="L61" s="24" t="s">
        <v>98</v>
      </c>
      <c r="M61" s="24" t="s">
        <v>67</v>
      </c>
      <c r="N61" s="24" t="s">
        <v>68</v>
      </c>
      <c r="O61" s="24">
        <v>23.740600000000001</v>
      </c>
      <c r="Q61" t="s">
        <v>53</v>
      </c>
      <c r="R61" s="24"/>
      <c r="S61" s="24"/>
      <c r="T61" s="24"/>
      <c r="U61" s="24"/>
    </row>
    <row r="62" spans="2:21" x14ac:dyDescent="0.2"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Q62" t="s">
        <v>53</v>
      </c>
      <c r="R62" s="24"/>
      <c r="S62" s="24"/>
      <c r="T62" s="24"/>
      <c r="U62" s="24"/>
    </row>
    <row r="63" spans="2:21" x14ac:dyDescent="0.2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Q63" s="26" t="s">
        <v>45</v>
      </c>
      <c r="R63" s="24">
        <v>19.109100000000002</v>
      </c>
      <c r="S63" s="24">
        <v>22.194500000000001</v>
      </c>
      <c r="T63" s="24">
        <v>26.665500000000002</v>
      </c>
      <c r="U63" s="24">
        <v>26.040800000000001</v>
      </c>
    </row>
    <row r="64" spans="2:21" x14ac:dyDescent="0.2">
      <c r="B64" s="24" t="s">
        <v>76</v>
      </c>
      <c r="C64" s="24" t="s">
        <v>73</v>
      </c>
      <c r="D64" s="24" t="s">
        <v>68</v>
      </c>
      <c r="E64" s="24">
        <v>21.406300000000002</v>
      </c>
      <c r="F64" s="24"/>
      <c r="G64" s="24" t="s">
        <v>87</v>
      </c>
      <c r="H64" s="24" t="s">
        <v>73</v>
      </c>
      <c r="I64" s="24" t="s">
        <v>68</v>
      </c>
      <c r="J64" s="24">
        <v>27.715599999999998</v>
      </c>
      <c r="K64" s="24"/>
      <c r="L64" s="24" t="s">
        <v>97</v>
      </c>
      <c r="M64" s="24" t="s">
        <v>73</v>
      </c>
      <c r="N64" s="24" t="s">
        <v>68</v>
      </c>
      <c r="O64" s="24">
        <v>21.7849</v>
      </c>
      <c r="Q64" s="26" t="s">
        <v>45</v>
      </c>
      <c r="R64" s="24">
        <v>19.020600000000002</v>
      </c>
      <c r="S64" s="24">
        <v>22.034800000000001</v>
      </c>
      <c r="T64" s="24">
        <v>26.462900000000001</v>
      </c>
      <c r="U64" s="24">
        <v>26.354700000000001</v>
      </c>
    </row>
    <row r="65" spans="2:21" x14ac:dyDescent="0.2">
      <c r="B65" s="24" t="s">
        <v>76</v>
      </c>
      <c r="C65" s="24" t="s">
        <v>73</v>
      </c>
      <c r="D65" s="24" t="s">
        <v>68</v>
      </c>
      <c r="E65" s="24">
        <v>21.339200000000002</v>
      </c>
      <c r="F65" s="24"/>
      <c r="G65" s="24" t="s">
        <v>87</v>
      </c>
      <c r="H65" s="24" t="s">
        <v>73</v>
      </c>
      <c r="I65" s="24" t="s">
        <v>68</v>
      </c>
      <c r="J65" s="24">
        <v>27.644600000000001</v>
      </c>
      <c r="K65" s="24"/>
      <c r="L65" s="24" t="s">
        <v>97</v>
      </c>
      <c r="M65" s="24" t="s">
        <v>73</v>
      </c>
      <c r="N65" s="24" t="s">
        <v>68</v>
      </c>
      <c r="O65" s="24">
        <v>21.585100000000001</v>
      </c>
      <c r="Q65" s="9" t="s">
        <v>46</v>
      </c>
      <c r="R65" s="24">
        <v>23.699000000000002</v>
      </c>
      <c r="S65" s="24">
        <v>22.015000000000001</v>
      </c>
      <c r="T65" s="24">
        <v>28.074300000000001</v>
      </c>
      <c r="U65" s="24">
        <v>24.865600000000001</v>
      </c>
    </row>
    <row r="66" spans="2:21" x14ac:dyDescent="0.2">
      <c r="B66" s="24" t="s">
        <v>77</v>
      </c>
      <c r="C66" s="24" t="s">
        <v>73</v>
      </c>
      <c r="D66" s="24" t="s">
        <v>68</v>
      </c>
      <c r="E66" s="24">
        <v>21.688700000000001</v>
      </c>
      <c r="F66" s="24"/>
      <c r="G66" s="24" t="s">
        <v>90</v>
      </c>
      <c r="H66" s="24" t="s">
        <v>73</v>
      </c>
      <c r="I66" s="24" t="s">
        <v>68</v>
      </c>
      <c r="J66" s="24">
        <v>22.3857</v>
      </c>
      <c r="K66" s="24"/>
      <c r="L66" s="24" t="s">
        <v>100</v>
      </c>
      <c r="M66" s="24" t="s">
        <v>73</v>
      </c>
      <c r="N66" s="24" t="s">
        <v>68</v>
      </c>
      <c r="O66" s="24">
        <v>23.4331</v>
      </c>
      <c r="Q66" s="9" t="s">
        <v>46</v>
      </c>
      <c r="R66" s="24">
        <v>23.740600000000001</v>
      </c>
      <c r="S66" s="24">
        <v>22.020900000000001</v>
      </c>
      <c r="T66" s="24">
        <v>27.578600000000002</v>
      </c>
      <c r="U66" s="24">
        <v>25.091200000000001</v>
      </c>
    </row>
    <row r="67" spans="2:21" x14ac:dyDescent="0.2">
      <c r="B67" s="24" t="s">
        <v>77</v>
      </c>
      <c r="C67" s="24" t="s">
        <v>73</v>
      </c>
      <c r="D67" s="24" t="s">
        <v>68</v>
      </c>
      <c r="E67" s="24">
        <v>21.679400000000001</v>
      </c>
      <c r="F67" s="24"/>
      <c r="G67" s="24" t="s">
        <v>90</v>
      </c>
      <c r="H67" s="24" t="s">
        <v>73</v>
      </c>
      <c r="I67" s="24" t="s">
        <v>68</v>
      </c>
      <c r="J67" s="24">
        <v>22.906500000000001</v>
      </c>
      <c r="K67" s="24"/>
      <c r="L67" s="24" t="s">
        <v>100</v>
      </c>
      <c r="M67" s="24" t="s">
        <v>73</v>
      </c>
      <c r="N67" s="24" t="s">
        <v>68</v>
      </c>
      <c r="O67" s="24">
        <v>23.646000000000001</v>
      </c>
    </row>
    <row r="68" spans="2:21" x14ac:dyDescent="0.2">
      <c r="B68" s="24" t="s">
        <v>78</v>
      </c>
      <c r="C68" s="24" t="s">
        <v>73</v>
      </c>
      <c r="D68" s="24" t="s">
        <v>68</v>
      </c>
      <c r="E68" s="24">
        <v>21.077200000000001</v>
      </c>
      <c r="F68" s="24"/>
      <c r="G68" s="24" t="s">
        <v>92</v>
      </c>
      <c r="H68" s="24" t="s">
        <v>73</v>
      </c>
      <c r="I68" s="24" t="s">
        <v>68</v>
      </c>
      <c r="J68" s="24">
        <v>22.793299999999999</v>
      </c>
      <c r="K68" s="24"/>
      <c r="L68" s="24"/>
      <c r="M68" s="24"/>
      <c r="N68" s="24"/>
      <c r="O68" s="24"/>
    </row>
    <row r="69" spans="2:21" x14ac:dyDescent="0.2">
      <c r="B69" s="24" t="s">
        <v>78</v>
      </c>
      <c r="C69" s="24" t="s">
        <v>73</v>
      </c>
      <c r="D69" s="24" t="s">
        <v>68</v>
      </c>
      <c r="E69" s="24">
        <v>21.113900000000001</v>
      </c>
      <c r="F69" s="24"/>
      <c r="G69" s="24" t="s">
        <v>92</v>
      </c>
      <c r="H69" s="24" t="s">
        <v>73</v>
      </c>
      <c r="I69" s="24" t="s">
        <v>68</v>
      </c>
      <c r="J69" s="24">
        <v>22.773499999999999</v>
      </c>
      <c r="K69" s="24"/>
      <c r="L69" s="24"/>
      <c r="M69" s="24"/>
      <c r="N69" s="24"/>
      <c r="O69" s="24"/>
    </row>
    <row r="70" spans="2:21" x14ac:dyDescent="0.2">
      <c r="B70" s="24" t="s">
        <v>79</v>
      </c>
      <c r="C70" s="24" t="s">
        <v>73</v>
      </c>
      <c r="D70" s="24" t="s">
        <v>68</v>
      </c>
      <c r="E70" s="24">
        <v>22.785799999999998</v>
      </c>
      <c r="F70" s="24"/>
      <c r="G70" s="24"/>
      <c r="H70" s="24"/>
      <c r="I70" s="24"/>
      <c r="J70" s="24"/>
      <c r="K70" s="24"/>
      <c r="L70" s="24" t="s">
        <v>95</v>
      </c>
      <c r="M70" s="24" t="s">
        <v>73</v>
      </c>
      <c r="N70" s="24" t="s">
        <v>68</v>
      </c>
      <c r="O70" s="24">
        <v>22.194500000000001</v>
      </c>
    </row>
    <row r="71" spans="2:21" x14ac:dyDescent="0.2">
      <c r="B71" s="24" t="s">
        <v>79</v>
      </c>
      <c r="C71" s="24" t="s">
        <v>73</v>
      </c>
      <c r="D71" s="24" t="s">
        <v>68</v>
      </c>
      <c r="E71" s="24">
        <v>22.840699999999998</v>
      </c>
      <c r="F71" s="24"/>
      <c r="G71" s="24"/>
      <c r="H71" s="24"/>
      <c r="I71" s="24"/>
      <c r="J71" s="24"/>
      <c r="K71" s="24"/>
      <c r="L71" s="24" t="s">
        <v>95</v>
      </c>
      <c r="M71" s="24" t="s">
        <v>73</v>
      </c>
      <c r="N71" s="24" t="s">
        <v>68</v>
      </c>
      <c r="O71" s="24">
        <v>22.034800000000001</v>
      </c>
    </row>
    <row r="72" spans="2:21" x14ac:dyDescent="0.2">
      <c r="B72" s="24" t="s">
        <v>80</v>
      </c>
      <c r="C72" s="24" t="s">
        <v>73</v>
      </c>
      <c r="D72" s="24" t="s">
        <v>68</v>
      </c>
      <c r="E72" s="24">
        <v>20.560400000000001</v>
      </c>
      <c r="F72" s="24"/>
      <c r="G72" s="24" t="s">
        <v>88</v>
      </c>
      <c r="H72" s="24" t="s">
        <v>73</v>
      </c>
      <c r="I72" s="24" t="s">
        <v>68</v>
      </c>
      <c r="J72" s="24">
        <v>22.346800000000002</v>
      </c>
      <c r="K72" s="24"/>
      <c r="L72" s="24" t="s">
        <v>98</v>
      </c>
      <c r="M72" s="24" t="s">
        <v>73</v>
      </c>
      <c r="N72" s="24" t="s">
        <v>68</v>
      </c>
      <c r="O72" s="24">
        <v>22.015000000000001</v>
      </c>
    </row>
    <row r="73" spans="2:21" x14ac:dyDescent="0.2">
      <c r="B73" s="24" t="s">
        <v>80</v>
      </c>
      <c r="C73" s="24" t="s">
        <v>73</v>
      </c>
      <c r="D73" s="24" t="s">
        <v>68</v>
      </c>
      <c r="E73" s="24">
        <v>20.532499999999999</v>
      </c>
      <c r="F73" s="24"/>
      <c r="G73" s="24" t="s">
        <v>88</v>
      </c>
      <c r="H73" s="24" t="s">
        <v>73</v>
      </c>
      <c r="I73" s="24" t="s">
        <v>68</v>
      </c>
      <c r="J73" s="24">
        <v>22.311499999999999</v>
      </c>
      <c r="K73" s="24"/>
      <c r="L73" s="24" t="s">
        <v>98</v>
      </c>
      <c r="M73" s="24" t="s">
        <v>73</v>
      </c>
      <c r="N73" s="24" t="s">
        <v>68</v>
      </c>
      <c r="O73" s="24">
        <v>22.020900000000001</v>
      </c>
    </row>
    <row r="74" spans="2:21" x14ac:dyDescent="0.2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</row>
    <row r="75" spans="2:21" x14ac:dyDescent="0.2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</row>
    <row r="76" spans="2:21" x14ac:dyDescent="0.2">
      <c r="B76" s="24" t="s">
        <v>76</v>
      </c>
      <c r="C76" s="24" t="s">
        <v>74</v>
      </c>
      <c r="D76" s="24" t="s">
        <v>68</v>
      </c>
      <c r="E76" s="24">
        <v>25.9373</v>
      </c>
      <c r="F76" s="24"/>
      <c r="G76" s="24" t="s">
        <v>87</v>
      </c>
      <c r="H76" s="24" t="s">
        <v>74</v>
      </c>
      <c r="I76" s="24" t="s">
        <v>68</v>
      </c>
      <c r="J76" s="24">
        <v>31.242799999999999</v>
      </c>
      <c r="K76" s="24"/>
      <c r="L76" s="24" t="s">
        <v>97</v>
      </c>
      <c r="M76" s="24" t="s">
        <v>74</v>
      </c>
      <c r="N76" s="24" t="s">
        <v>68</v>
      </c>
      <c r="O76" s="24">
        <v>25.5274</v>
      </c>
    </row>
    <row r="77" spans="2:21" x14ac:dyDescent="0.2">
      <c r="B77" s="24" t="s">
        <v>76</v>
      </c>
      <c r="C77" s="24" t="s">
        <v>74</v>
      </c>
      <c r="D77" s="24" t="s">
        <v>68</v>
      </c>
      <c r="E77" s="24">
        <v>25.8262</v>
      </c>
      <c r="F77" s="24"/>
      <c r="G77" s="24" t="s">
        <v>87</v>
      </c>
      <c r="H77" s="24" t="s">
        <v>74</v>
      </c>
      <c r="I77" s="24" t="s">
        <v>68</v>
      </c>
      <c r="J77" s="24">
        <v>31.970700000000001</v>
      </c>
      <c r="K77" s="24"/>
      <c r="L77" s="24" t="s">
        <v>97</v>
      </c>
      <c r="M77" s="24" t="s">
        <v>74</v>
      </c>
      <c r="N77" s="24" t="s">
        <v>68</v>
      </c>
      <c r="O77" s="24">
        <v>25.6782</v>
      </c>
    </row>
    <row r="78" spans="2:21" x14ac:dyDescent="0.2">
      <c r="B78" s="24" t="s">
        <v>77</v>
      </c>
      <c r="C78" s="24" t="s">
        <v>74</v>
      </c>
      <c r="D78" s="24" t="s">
        <v>68</v>
      </c>
      <c r="E78" s="24">
        <v>25.504100000000001</v>
      </c>
      <c r="F78" s="24"/>
      <c r="G78" s="24" t="s">
        <v>90</v>
      </c>
      <c r="H78" s="24" t="s">
        <v>74</v>
      </c>
      <c r="I78" s="24" t="s">
        <v>68</v>
      </c>
      <c r="J78" s="24">
        <v>26.563300000000002</v>
      </c>
      <c r="K78" s="24"/>
      <c r="L78" s="24" t="s">
        <v>100</v>
      </c>
      <c r="M78" s="24" t="s">
        <v>74</v>
      </c>
      <c r="N78" s="24" t="s">
        <v>68</v>
      </c>
      <c r="O78" s="24">
        <v>27.589099999999998</v>
      </c>
    </row>
    <row r="79" spans="2:21" x14ac:dyDescent="0.2">
      <c r="B79" s="24" t="s">
        <v>77</v>
      </c>
      <c r="C79" s="24" t="s">
        <v>74</v>
      </c>
      <c r="D79" s="24" t="s">
        <v>68</v>
      </c>
      <c r="E79" s="24">
        <v>25.504100000000001</v>
      </c>
      <c r="F79" s="24"/>
      <c r="G79" s="24" t="s">
        <v>90</v>
      </c>
      <c r="H79" s="24" t="s">
        <v>74</v>
      </c>
      <c r="I79" s="24" t="s">
        <v>68</v>
      </c>
      <c r="J79" s="24">
        <v>26.1829</v>
      </c>
      <c r="K79" s="24"/>
      <c r="L79" s="24" t="s">
        <v>100</v>
      </c>
      <c r="M79" s="24" t="s">
        <v>74</v>
      </c>
      <c r="N79" s="24" t="s">
        <v>68</v>
      </c>
      <c r="O79" s="24">
        <v>27.211600000000001</v>
      </c>
    </row>
    <row r="80" spans="2:21" x14ac:dyDescent="0.2">
      <c r="B80" s="24" t="s">
        <v>78</v>
      </c>
      <c r="C80" s="24" t="s">
        <v>74</v>
      </c>
      <c r="D80" s="24" t="s">
        <v>68</v>
      </c>
      <c r="E80" s="24">
        <v>25.488299999999999</v>
      </c>
      <c r="F80" s="24"/>
      <c r="G80" s="24" t="s">
        <v>92</v>
      </c>
      <c r="H80" s="24" t="s">
        <v>74</v>
      </c>
      <c r="I80" s="24" t="s">
        <v>68</v>
      </c>
      <c r="J80" s="24">
        <v>27.6614</v>
      </c>
      <c r="K80" s="24"/>
      <c r="L80" s="24"/>
      <c r="M80" s="24"/>
      <c r="N80" s="24"/>
      <c r="O80" s="24"/>
    </row>
    <row r="81" spans="2:15" x14ac:dyDescent="0.2">
      <c r="B81" s="24" t="s">
        <v>78</v>
      </c>
      <c r="C81" s="24" t="s">
        <v>74</v>
      </c>
      <c r="D81" s="24" t="s">
        <v>68</v>
      </c>
      <c r="E81" s="24">
        <v>25.3325</v>
      </c>
      <c r="F81" s="24"/>
      <c r="G81" s="24" t="s">
        <v>92</v>
      </c>
      <c r="H81" s="24" t="s">
        <v>74</v>
      </c>
      <c r="I81" s="24" t="s">
        <v>68</v>
      </c>
      <c r="J81" s="24">
        <v>27.522099999999998</v>
      </c>
      <c r="K81" s="24"/>
      <c r="L81" s="24"/>
      <c r="M81" s="24"/>
      <c r="N81" s="24"/>
      <c r="O81" s="24"/>
    </row>
    <row r="82" spans="2:15" x14ac:dyDescent="0.2">
      <c r="B82" s="24" t="s">
        <v>79</v>
      </c>
      <c r="C82" s="24" t="s">
        <v>74</v>
      </c>
      <c r="D82" s="24" t="s">
        <v>68</v>
      </c>
      <c r="E82" s="24">
        <v>27.218900000000001</v>
      </c>
      <c r="F82" s="24"/>
      <c r="G82" s="24"/>
      <c r="H82" s="24"/>
      <c r="I82" s="24"/>
      <c r="J82" s="24"/>
      <c r="K82" s="24"/>
      <c r="L82" s="24" t="s">
        <v>95</v>
      </c>
      <c r="M82" s="24" t="s">
        <v>74</v>
      </c>
      <c r="N82" s="24" t="s">
        <v>68</v>
      </c>
      <c r="O82" s="24">
        <v>26.665500000000002</v>
      </c>
    </row>
    <row r="83" spans="2:15" x14ac:dyDescent="0.2">
      <c r="B83" s="24" t="s">
        <v>79</v>
      </c>
      <c r="C83" s="24" t="s">
        <v>74</v>
      </c>
      <c r="D83" s="24" t="s">
        <v>68</v>
      </c>
      <c r="E83" s="24">
        <v>27.061900000000001</v>
      </c>
      <c r="F83" s="24"/>
      <c r="G83" s="24"/>
      <c r="H83" s="24"/>
      <c r="I83" s="24"/>
      <c r="J83" s="24"/>
      <c r="K83" s="24"/>
      <c r="L83" s="24" t="s">
        <v>95</v>
      </c>
      <c r="M83" s="24" t="s">
        <v>74</v>
      </c>
      <c r="N83" s="24" t="s">
        <v>68</v>
      </c>
      <c r="O83" s="24">
        <v>26.462900000000001</v>
      </c>
    </row>
    <row r="84" spans="2:15" x14ac:dyDescent="0.2">
      <c r="B84" s="24" t="s">
        <v>80</v>
      </c>
      <c r="C84" s="24" t="s">
        <v>74</v>
      </c>
      <c r="D84" s="24" t="s">
        <v>68</v>
      </c>
      <c r="E84" s="24">
        <v>25.1614</v>
      </c>
      <c r="F84" s="24"/>
      <c r="G84" s="24" t="s">
        <v>88</v>
      </c>
      <c r="H84" s="24" t="s">
        <v>74</v>
      </c>
      <c r="I84" s="24" t="s">
        <v>68</v>
      </c>
      <c r="J84" s="24">
        <v>26.3794</v>
      </c>
      <c r="K84" s="24"/>
      <c r="L84" s="24" t="s">
        <v>98</v>
      </c>
      <c r="M84" s="24" t="s">
        <v>74</v>
      </c>
      <c r="N84" s="24" t="s">
        <v>68</v>
      </c>
      <c r="O84" s="24">
        <v>28.074300000000001</v>
      </c>
    </row>
    <row r="85" spans="2:15" x14ac:dyDescent="0.2">
      <c r="B85" s="24" t="s">
        <v>80</v>
      </c>
      <c r="C85" s="24" t="s">
        <v>74</v>
      </c>
      <c r="D85" s="24" t="s">
        <v>68</v>
      </c>
      <c r="E85" s="24">
        <v>25.232399999999998</v>
      </c>
      <c r="F85" s="24"/>
      <c r="G85" s="24" t="s">
        <v>88</v>
      </c>
      <c r="H85" s="24" t="s">
        <v>74</v>
      </c>
      <c r="I85" s="24" t="s">
        <v>68</v>
      </c>
      <c r="J85" s="24">
        <v>26.2578</v>
      </c>
      <c r="K85" s="24"/>
      <c r="L85" s="24" t="s">
        <v>98</v>
      </c>
      <c r="M85" s="24" t="s">
        <v>74</v>
      </c>
      <c r="N85" s="24" t="s">
        <v>68</v>
      </c>
      <c r="O85" s="24">
        <v>27.578600000000002</v>
      </c>
    </row>
    <row r="86" spans="2:15" x14ac:dyDescent="0.2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</row>
    <row r="87" spans="2:15" x14ac:dyDescent="0.2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</row>
    <row r="88" spans="2:15" x14ac:dyDescent="0.2">
      <c r="B88" s="24" t="s">
        <v>76</v>
      </c>
      <c r="C88" s="24" t="s">
        <v>75</v>
      </c>
      <c r="D88" s="24" t="s">
        <v>68</v>
      </c>
      <c r="E88" s="24">
        <v>24.584099999999999</v>
      </c>
      <c r="F88" s="24"/>
      <c r="G88" s="24" t="s">
        <v>87</v>
      </c>
      <c r="H88" s="24" t="s">
        <v>75</v>
      </c>
      <c r="I88" s="24" t="s">
        <v>68</v>
      </c>
      <c r="J88" s="24">
        <v>28.325399999999998</v>
      </c>
      <c r="K88" s="24"/>
      <c r="L88" s="24" t="s">
        <v>97</v>
      </c>
      <c r="M88" s="24" t="s">
        <v>75</v>
      </c>
      <c r="N88" s="24" t="s">
        <v>68</v>
      </c>
      <c r="O88" s="24">
        <v>25.433499999999999</v>
      </c>
    </row>
    <row r="89" spans="2:15" x14ac:dyDescent="0.2">
      <c r="B89" s="24" t="s">
        <v>76</v>
      </c>
      <c r="C89" s="24" t="s">
        <v>75</v>
      </c>
      <c r="D89" s="24" t="s">
        <v>68</v>
      </c>
      <c r="E89" s="24">
        <v>24.584099999999999</v>
      </c>
      <c r="F89" s="24"/>
      <c r="G89" s="24" t="s">
        <v>87</v>
      </c>
      <c r="H89" s="24" t="s">
        <v>75</v>
      </c>
      <c r="I89" s="24" t="s">
        <v>68</v>
      </c>
      <c r="J89" s="24">
        <v>28.2301</v>
      </c>
      <c r="K89" s="24"/>
      <c r="L89" s="24" t="s">
        <v>97</v>
      </c>
      <c r="M89" s="24" t="s">
        <v>75</v>
      </c>
      <c r="N89" s="24" t="s">
        <v>68</v>
      </c>
      <c r="O89" s="24">
        <v>26.100200000000001</v>
      </c>
    </row>
    <row r="90" spans="2:15" x14ac:dyDescent="0.2">
      <c r="B90" s="24" t="s">
        <v>77</v>
      </c>
      <c r="C90" s="24" t="s">
        <v>75</v>
      </c>
      <c r="D90" s="24" t="s">
        <v>68</v>
      </c>
      <c r="E90" s="24">
        <v>24.793900000000001</v>
      </c>
      <c r="F90" s="24"/>
      <c r="G90" s="24" t="s">
        <v>90</v>
      </c>
      <c r="H90" s="24" t="s">
        <v>75</v>
      </c>
      <c r="I90" s="24" t="s">
        <v>68</v>
      </c>
      <c r="J90" s="24">
        <v>24.829899999999999</v>
      </c>
      <c r="K90" s="24"/>
      <c r="L90" s="24" t="s">
        <v>100</v>
      </c>
      <c r="M90" s="24" t="s">
        <v>75</v>
      </c>
      <c r="N90" s="24" t="s">
        <v>68</v>
      </c>
      <c r="O90" s="24">
        <v>27.0275</v>
      </c>
    </row>
    <row r="91" spans="2:15" x14ac:dyDescent="0.2">
      <c r="B91" s="24" t="s">
        <v>77</v>
      </c>
      <c r="C91" s="24" t="s">
        <v>75</v>
      </c>
      <c r="D91" s="24" t="s">
        <v>68</v>
      </c>
      <c r="E91" s="24">
        <v>24.7837</v>
      </c>
      <c r="F91" s="24"/>
      <c r="G91" s="24" t="s">
        <v>90</v>
      </c>
      <c r="H91" s="24" t="s">
        <v>75</v>
      </c>
      <c r="I91" s="24" t="s">
        <v>68</v>
      </c>
      <c r="J91" s="24">
        <v>24.805800000000001</v>
      </c>
      <c r="K91" s="24"/>
      <c r="L91" s="24"/>
      <c r="M91" s="24"/>
      <c r="N91" s="24"/>
      <c r="O91" s="24"/>
    </row>
    <row r="92" spans="2:15" x14ac:dyDescent="0.2">
      <c r="B92" s="24" t="s">
        <v>78</v>
      </c>
      <c r="C92" s="24" t="s">
        <v>75</v>
      </c>
      <c r="D92" s="24" t="s">
        <v>68</v>
      </c>
      <c r="E92" s="24">
        <v>23.7913</v>
      </c>
      <c r="F92" s="24"/>
      <c r="G92" s="24" t="s">
        <v>92</v>
      </c>
      <c r="H92" s="24" t="s">
        <v>75</v>
      </c>
      <c r="I92" s="24" t="s">
        <v>68</v>
      </c>
      <c r="J92" s="24">
        <v>26.041599999999999</v>
      </c>
      <c r="K92" s="24"/>
      <c r="L92" s="24"/>
      <c r="M92" s="24"/>
      <c r="N92" s="24"/>
      <c r="O92" s="24"/>
    </row>
    <row r="93" spans="2:15" x14ac:dyDescent="0.2">
      <c r="B93" s="24" t="s">
        <v>78</v>
      </c>
      <c r="C93" s="24" t="s">
        <v>75</v>
      </c>
      <c r="D93" s="24" t="s">
        <v>68</v>
      </c>
      <c r="E93" s="24">
        <v>23.9741</v>
      </c>
      <c r="F93" s="24"/>
      <c r="G93" s="24" t="s">
        <v>92</v>
      </c>
      <c r="H93" s="24" t="s">
        <v>75</v>
      </c>
      <c r="I93" s="24" t="s">
        <v>68</v>
      </c>
      <c r="J93" s="24">
        <v>25.9267</v>
      </c>
      <c r="K93" s="24"/>
      <c r="L93" s="24"/>
      <c r="M93" s="24"/>
      <c r="N93" s="24"/>
      <c r="O93" s="24"/>
    </row>
    <row r="94" spans="2:15" x14ac:dyDescent="0.2">
      <c r="B94" s="24" t="s">
        <v>79</v>
      </c>
      <c r="C94" s="24" t="s">
        <v>75</v>
      </c>
      <c r="D94" s="24" t="s">
        <v>68</v>
      </c>
      <c r="E94" s="24">
        <v>25.153600000000001</v>
      </c>
      <c r="F94" s="24"/>
      <c r="L94" s="24" t="s">
        <v>95</v>
      </c>
      <c r="M94" s="24" t="s">
        <v>75</v>
      </c>
      <c r="N94" s="24" t="s">
        <v>68</v>
      </c>
      <c r="O94" s="24">
        <v>26.040800000000001</v>
      </c>
    </row>
    <row r="95" spans="2:15" x14ac:dyDescent="0.2">
      <c r="B95" s="24" t="s">
        <v>79</v>
      </c>
      <c r="C95" s="24" t="s">
        <v>75</v>
      </c>
      <c r="D95" s="24" t="s">
        <v>68</v>
      </c>
      <c r="E95" s="24">
        <v>25.614599999999999</v>
      </c>
      <c r="F95" s="24"/>
      <c r="G95" s="24"/>
      <c r="H95" s="24"/>
      <c r="I95" s="24"/>
      <c r="J95" s="24"/>
      <c r="K95" s="24"/>
      <c r="L95" s="24" t="s">
        <v>95</v>
      </c>
      <c r="M95" s="24" t="s">
        <v>75</v>
      </c>
      <c r="N95" s="24" t="s">
        <v>68</v>
      </c>
      <c r="O95" s="24">
        <v>26.354700000000001</v>
      </c>
    </row>
    <row r="96" spans="2:15" x14ac:dyDescent="0.2">
      <c r="B96" s="24" t="s">
        <v>80</v>
      </c>
      <c r="C96" s="24" t="s">
        <v>75</v>
      </c>
      <c r="D96" s="24" t="s">
        <v>68</v>
      </c>
      <c r="E96" s="24">
        <v>24.5456</v>
      </c>
      <c r="F96" s="24"/>
      <c r="G96" s="24" t="s">
        <v>88</v>
      </c>
      <c r="H96" s="24" t="s">
        <v>75</v>
      </c>
      <c r="I96" s="24" t="s">
        <v>68</v>
      </c>
      <c r="J96" s="24">
        <v>24.0075</v>
      </c>
      <c r="K96" s="24"/>
      <c r="L96" s="24" t="s">
        <v>98</v>
      </c>
      <c r="M96" s="24" t="s">
        <v>75</v>
      </c>
      <c r="N96" s="24" t="s">
        <v>68</v>
      </c>
      <c r="O96" s="24">
        <v>24.865600000000001</v>
      </c>
    </row>
    <row r="97" spans="2:15" x14ac:dyDescent="0.2">
      <c r="B97" s="24" t="s">
        <v>80</v>
      </c>
      <c r="C97" s="24" t="s">
        <v>75</v>
      </c>
      <c r="D97" s="24" t="s">
        <v>68</v>
      </c>
      <c r="E97" s="24">
        <v>24.482600000000001</v>
      </c>
      <c r="F97" s="24"/>
      <c r="G97" s="24" t="s">
        <v>88</v>
      </c>
      <c r="H97" s="24" t="s">
        <v>75</v>
      </c>
      <c r="I97" s="24" t="s">
        <v>68</v>
      </c>
      <c r="J97" s="24">
        <v>23.938800000000001</v>
      </c>
      <c r="K97" s="24"/>
      <c r="L97" s="24" t="s">
        <v>98</v>
      </c>
      <c r="M97" s="24" t="s">
        <v>75</v>
      </c>
      <c r="N97" s="24" t="s">
        <v>68</v>
      </c>
      <c r="O97" s="24">
        <v>25.091200000000001</v>
      </c>
    </row>
    <row r="98" spans="2:15" x14ac:dyDescent="0.2"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</row>
    <row r="99" spans="2:15" x14ac:dyDescent="0.2"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</row>
    <row r="100" spans="2:15" x14ac:dyDescent="0.2"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</row>
    <row r="101" spans="2:15" x14ac:dyDescent="0.2"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</row>
    <row r="102" spans="2:15" x14ac:dyDescent="0.2"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</row>
    <row r="103" spans="2:15" x14ac:dyDescent="0.2"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</row>
    <row r="104" spans="2:15" x14ac:dyDescent="0.2"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</row>
    <row r="105" spans="2:15" x14ac:dyDescent="0.2"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</row>
    <row r="106" spans="2:15" x14ac:dyDescent="0.2"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</row>
    <row r="107" spans="2:15" x14ac:dyDescent="0.2"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</row>
  </sheetData>
  <phoneticPr fontId="1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A6618-9CC8-1543-B0C8-3F3BC093C3FA}">
  <sheetPr>
    <tabColor rgb="FFFFFF00"/>
  </sheetPr>
  <dimension ref="A1:BX185"/>
  <sheetViews>
    <sheetView topLeftCell="A161" workbookViewId="0">
      <selection activeCell="N180" sqref="N180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16</v>
      </c>
      <c r="B1" s="19" t="s">
        <v>15</v>
      </c>
      <c r="C1" s="19" t="s">
        <v>14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10</v>
      </c>
      <c r="K1" s="20" t="s">
        <v>16</v>
      </c>
      <c r="L1" s="19" t="s">
        <v>15</v>
      </c>
      <c r="M1" s="19" t="s">
        <v>14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10</v>
      </c>
    </row>
    <row r="2" spans="1:19" x14ac:dyDescent="0.2">
      <c r="A2" s="17" t="s">
        <v>43</v>
      </c>
      <c r="B2" s="16" t="s">
        <v>44</v>
      </c>
      <c r="C2" s="4" t="s">
        <v>82</v>
      </c>
      <c r="D2" s="4"/>
      <c r="E2" s="15">
        <f>P19</f>
        <v>25.248999999999999</v>
      </c>
      <c r="F2" s="4">
        <f>AVERAGE(E2)</f>
        <v>25.248999999999999</v>
      </c>
      <c r="G2" s="4">
        <f>SUM(F2,-F9)</f>
        <v>6.9427999999999983</v>
      </c>
      <c r="H2" s="4">
        <f>SUM(G5,-G2)</f>
        <v>0.17850000000000321</v>
      </c>
      <c r="I2" s="14">
        <f>POWER(2,-H2)</f>
        <v>0.88362123820525484</v>
      </c>
      <c r="K2" s="17" t="s">
        <v>28</v>
      </c>
      <c r="L2" s="16" t="s">
        <v>27</v>
      </c>
      <c r="M2" s="4" t="s">
        <v>82</v>
      </c>
      <c r="N2" s="4"/>
      <c r="O2" s="15">
        <f>P19</f>
        <v>25.248999999999999</v>
      </c>
      <c r="P2" s="4">
        <f>AVERAGE(O2)</f>
        <v>25.248999999999999</v>
      </c>
      <c r="Q2" s="4">
        <f>SUM(P2,-P9)</f>
        <v>6.9427999999999983</v>
      </c>
      <c r="R2" s="4">
        <f>SUM(Q5,-Q2)</f>
        <v>-0.14219999999999899</v>
      </c>
      <c r="S2" s="14">
        <f>POWER(2,-R2)</f>
        <v>1.1035867190425788</v>
      </c>
    </row>
    <row r="3" spans="1:19" x14ac:dyDescent="0.2">
      <c r="A3" s="4" t="s">
        <v>5</v>
      </c>
      <c r="B3" s="7"/>
      <c r="C3" s="4" t="s">
        <v>82</v>
      </c>
      <c r="D3" s="7"/>
      <c r="F3" s="4"/>
      <c r="G3" s="4"/>
      <c r="H3" s="4"/>
      <c r="I3" s="5"/>
      <c r="K3" s="4" t="s">
        <v>5</v>
      </c>
      <c r="L3" s="7"/>
      <c r="M3" s="4" t="s">
        <v>82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82</v>
      </c>
      <c r="D5" s="6"/>
      <c r="E5">
        <f>P21</f>
        <v>25.9373</v>
      </c>
      <c r="F5" s="4">
        <f>AVERAGE(E5:E6)</f>
        <v>25.9373</v>
      </c>
      <c r="G5" s="4">
        <f>SUM(F5,-F12)</f>
        <v>7.1213000000000015</v>
      </c>
      <c r="H5" s="4"/>
      <c r="I5" s="5"/>
      <c r="K5" s="4" t="s">
        <v>6</v>
      </c>
      <c r="L5" s="7"/>
      <c r="M5" s="4" t="s">
        <v>82</v>
      </c>
      <c r="N5" s="6"/>
      <c r="O5" s="15">
        <f>P20</f>
        <v>25.328299999999999</v>
      </c>
      <c r="P5" s="4">
        <f>AVERAGE(O5:O6)</f>
        <v>25.328299999999999</v>
      </c>
      <c r="Q5" s="4">
        <f>SUM(P5,-P12)</f>
        <v>6.8005999999999993</v>
      </c>
      <c r="R5" s="4"/>
      <c r="S5" s="5"/>
    </row>
    <row r="6" spans="1:19" x14ac:dyDescent="0.2">
      <c r="A6" s="4" t="s">
        <v>6</v>
      </c>
      <c r="B6" s="7"/>
      <c r="C6" s="4" t="s">
        <v>82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82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102</v>
      </c>
      <c r="D9" s="7"/>
      <c r="E9" s="10">
        <f>O19</f>
        <v>18.3062</v>
      </c>
      <c r="F9" s="4">
        <f>AVERAGE(E9)</f>
        <v>18.3062</v>
      </c>
      <c r="G9" s="4"/>
      <c r="H9" s="4"/>
      <c r="I9" s="5"/>
      <c r="K9" s="4" t="s">
        <v>8</v>
      </c>
      <c r="L9" s="7"/>
      <c r="M9" s="4" t="s">
        <v>102</v>
      </c>
      <c r="N9" s="7"/>
      <c r="O9" s="10">
        <f>O19</f>
        <v>18.3062</v>
      </c>
      <c r="P9" s="4">
        <f>AVERAGE(O9)</f>
        <v>18.3062</v>
      </c>
      <c r="Q9" s="4"/>
      <c r="R9" s="4"/>
      <c r="S9" s="5"/>
    </row>
    <row r="10" spans="1:19" x14ac:dyDescent="0.2">
      <c r="A10" s="4" t="s">
        <v>5</v>
      </c>
      <c r="B10" s="7"/>
      <c r="C10" s="4" t="s">
        <v>102</v>
      </c>
      <c r="D10" s="7"/>
      <c r="F10" s="4"/>
      <c r="G10" s="4"/>
      <c r="H10" s="4"/>
      <c r="I10" s="5"/>
      <c r="K10" s="4" t="s">
        <v>5</v>
      </c>
      <c r="L10" s="7"/>
      <c r="M10" s="4" t="s">
        <v>102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102</v>
      </c>
      <c r="D12" s="6"/>
      <c r="E12">
        <f>O21</f>
        <v>18.815999999999999</v>
      </c>
      <c r="F12" s="4">
        <f>AVERAGE(E12:E13)</f>
        <v>18.815999999999999</v>
      </c>
      <c r="G12" s="4"/>
      <c r="H12" s="4"/>
      <c r="I12" s="5"/>
      <c r="K12" s="4" t="s">
        <v>6</v>
      </c>
      <c r="L12" s="7"/>
      <c r="M12" s="4" t="s">
        <v>102</v>
      </c>
      <c r="N12" s="6"/>
      <c r="O12" s="21">
        <f>O20</f>
        <v>18.527699999999999</v>
      </c>
      <c r="P12" s="4">
        <f>AVERAGE(O12:O13)</f>
        <v>18.527699999999999</v>
      </c>
      <c r="Q12" s="4"/>
      <c r="R12" s="4"/>
      <c r="S12" s="5"/>
    </row>
    <row r="13" spans="1:19" x14ac:dyDescent="0.2">
      <c r="A13" s="4" t="s">
        <v>6</v>
      </c>
      <c r="B13" s="7"/>
      <c r="C13" s="4" t="s">
        <v>102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102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16</v>
      </c>
      <c r="B17" s="19" t="s">
        <v>15</v>
      </c>
      <c r="C17" s="19" t="s">
        <v>14</v>
      </c>
      <c r="D17" s="19" t="s">
        <v>13</v>
      </c>
      <c r="E17" s="19" t="s">
        <v>12</v>
      </c>
      <c r="F17" s="19" t="s">
        <v>11</v>
      </c>
      <c r="G17" s="19" t="s">
        <v>25</v>
      </c>
      <c r="H17" s="19" t="s">
        <v>26</v>
      </c>
      <c r="I17" s="18" t="s">
        <v>10</v>
      </c>
    </row>
    <row r="18" spans="1:16" x14ac:dyDescent="0.2">
      <c r="A18" s="17" t="s">
        <v>21</v>
      </c>
      <c r="B18" s="16" t="s">
        <v>29</v>
      </c>
      <c r="C18" s="4" t="s">
        <v>82</v>
      </c>
      <c r="D18" s="4"/>
      <c r="E18" s="15">
        <f>P19</f>
        <v>25.248999999999999</v>
      </c>
      <c r="F18" s="4">
        <f>AVERAGE(E18:E19)</f>
        <v>25.248999999999999</v>
      </c>
      <c r="G18" s="4">
        <f>SUM(F18,-F25)</f>
        <v>6.9427999999999983</v>
      </c>
      <c r="H18" s="4">
        <f>SUM(G21,-G18)</f>
        <v>0.20430000000000348</v>
      </c>
      <c r="I18" s="14">
        <f>POWER(2,-H18)</f>
        <v>0.86795972168393865</v>
      </c>
      <c r="O18" s="13" t="s">
        <v>102</v>
      </c>
      <c r="P18" s="13" t="s">
        <v>82</v>
      </c>
    </row>
    <row r="19" spans="1:16" x14ac:dyDescent="0.2">
      <c r="A19" s="4" t="s">
        <v>5</v>
      </c>
      <c r="B19" s="7"/>
      <c r="C19" s="4" t="s">
        <v>82</v>
      </c>
      <c r="D19" s="7"/>
      <c r="E19" s="8" t="s">
        <v>7</v>
      </c>
      <c r="F19" s="4"/>
      <c r="G19" s="4"/>
      <c r="H19" s="4"/>
      <c r="I19" s="5"/>
      <c r="N19" s="15" t="s">
        <v>30</v>
      </c>
      <c r="O19" s="24">
        <v>18.3062</v>
      </c>
      <c r="P19" s="24">
        <v>25.248999999999999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15" t="s">
        <v>30</v>
      </c>
      <c r="O20" s="24">
        <v>18.527699999999999</v>
      </c>
      <c r="P20" s="24">
        <v>25.328299999999999</v>
      </c>
    </row>
    <row r="21" spans="1:16" x14ac:dyDescent="0.2">
      <c r="A21" s="4" t="s">
        <v>6</v>
      </c>
      <c r="B21" s="7"/>
      <c r="C21" s="4" t="s">
        <v>82</v>
      </c>
      <c r="D21" s="6"/>
      <c r="E21">
        <f>P22</f>
        <v>25.8262</v>
      </c>
      <c r="F21" s="4">
        <f>AVERAGE(E21:E22)</f>
        <v>25.8262</v>
      </c>
      <c r="G21" s="4">
        <f>SUM(F21,-F28)</f>
        <v>7.1471000000000018</v>
      </c>
      <c r="H21" s="4"/>
      <c r="I21" s="5"/>
      <c r="N21" s="15" t="s">
        <v>20</v>
      </c>
      <c r="O21" s="24">
        <v>18.815999999999999</v>
      </c>
      <c r="P21" s="24">
        <v>25.9373</v>
      </c>
    </row>
    <row r="22" spans="1:16" x14ac:dyDescent="0.2">
      <c r="A22" s="4" t="s">
        <v>6</v>
      </c>
      <c r="B22" s="7"/>
      <c r="C22" s="4" t="s">
        <v>82</v>
      </c>
      <c r="D22" s="4"/>
      <c r="E22" s="8" t="s">
        <v>7</v>
      </c>
      <c r="F22" s="4"/>
      <c r="G22" s="4"/>
      <c r="H22" s="4"/>
      <c r="I22" s="5"/>
      <c r="N22" s="15" t="s">
        <v>20</v>
      </c>
      <c r="O22" s="24">
        <v>18.679099999999998</v>
      </c>
      <c r="P22" s="24">
        <v>25.8262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102</v>
      </c>
      <c r="D25" s="7"/>
      <c r="E25" s="10">
        <f>O19</f>
        <v>18.3062</v>
      </c>
      <c r="F25" s="4">
        <f>AVERAGE(E25:E26)</f>
        <v>18.3062</v>
      </c>
      <c r="G25" s="4"/>
      <c r="H25" s="4"/>
      <c r="I25" s="5"/>
    </row>
    <row r="26" spans="1:16" x14ac:dyDescent="0.2">
      <c r="A26" s="4" t="s">
        <v>5</v>
      </c>
      <c r="B26" s="7"/>
      <c r="C26" s="4" t="s">
        <v>102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102</v>
      </c>
      <c r="D28" s="6"/>
      <c r="E28">
        <f>O22</f>
        <v>18.679099999999998</v>
      </c>
      <c r="F28" s="4">
        <f>AVERAGE(E28:E29)</f>
        <v>18.679099999999998</v>
      </c>
      <c r="G28" s="4"/>
      <c r="H28" s="4"/>
      <c r="I28" s="5"/>
    </row>
    <row r="29" spans="1:16" x14ac:dyDescent="0.2">
      <c r="A29" s="4" t="s">
        <v>6</v>
      </c>
      <c r="B29" s="7"/>
      <c r="C29" s="4" t="s">
        <v>102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16</v>
      </c>
      <c r="B34" s="19" t="s">
        <v>15</v>
      </c>
      <c r="C34" s="19" t="s">
        <v>14</v>
      </c>
      <c r="D34" s="19" t="s">
        <v>13</v>
      </c>
      <c r="E34" s="19" t="s">
        <v>12</v>
      </c>
      <c r="F34" s="19" t="s">
        <v>11</v>
      </c>
      <c r="G34" s="19" t="s">
        <v>25</v>
      </c>
      <c r="H34" s="19" t="s">
        <v>26</v>
      </c>
      <c r="I34" s="18" t="s">
        <v>10</v>
      </c>
      <c r="K34" s="20" t="s">
        <v>16</v>
      </c>
      <c r="L34" s="19" t="s">
        <v>15</v>
      </c>
      <c r="M34" s="19" t="s">
        <v>14</v>
      </c>
      <c r="N34" s="19" t="s">
        <v>13</v>
      </c>
      <c r="O34" s="19" t="s">
        <v>12</v>
      </c>
      <c r="P34" s="19" t="s">
        <v>11</v>
      </c>
      <c r="Q34" s="19" t="s">
        <v>25</v>
      </c>
      <c r="R34" s="19" t="s">
        <v>26</v>
      </c>
      <c r="S34" s="18" t="s">
        <v>10</v>
      </c>
    </row>
    <row r="35" spans="1:19" x14ac:dyDescent="0.2">
      <c r="A35" s="17" t="s">
        <v>19</v>
      </c>
      <c r="B35" s="16" t="s">
        <v>27</v>
      </c>
      <c r="C35" s="4" t="s">
        <v>82</v>
      </c>
      <c r="D35" s="4"/>
      <c r="E35" s="15">
        <f>P53</f>
        <v>26.631399999999999</v>
      </c>
      <c r="F35" s="4">
        <f>AVERAGE(E35)</f>
        <v>26.631399999999999</v>
      </c>
      <c r="G35" s="4">
        <f>SUM(F35,-F42)</f>
        <v>8.1740999999999993</v>
      </c>
      <c r="H35" s="4">
        <f>SUM(G38,-G35)</f>
        <v>-0.4015999999999984</v>
      </c>
      <c r="I35" s="14">
        <f>POWER(2,-H35)</f>
        <v>1.3209721036446727</v>
      </c>
      <c r="K35" s="17" t="s">
        <v>31</v>
      </c>
      <c r="L35" s="16" t="s">
        <v>27</v>
      </c>
      <c r="M35" s="4" t="s">
        <v>82</v>
      </c>
      <c r="N35" s="4"/>
      <c r="O35" s="15">
        <f>P53</f>
        <v>26.631399999999999</v>
      </c>
      <c r="P35" s="4">
        <f>AVERAGE(O35)</f>
        <v>26.631399999999999</v>
      </c>
      <c r="Q35" s="4">
        <f>SUM(P35,-P42)</f>
        <v>8.1740999999999993</v>
      </c>
      <c r="R35" s="4">
        <f>SUM(Q38,-Q35)</f>
        <v>-0.2204999999999977</v>
      </c>
      <c r="S35" s="14">
        <f>POWER(2,-R35)</f>
        <v>1.1651373223272878</v>
      </c>
    </row>
    <row r="36" spans="1:19" x14ac:dyDescent="0.2">
      <c r="A36" s="4" t="s">
        <v>5</v>
      </c>
      <c r="B36" s="7"/>
      <c r="C36" s="4" t="s">
        <v>82</v>
      </c>
      <c r="D36" s="7"/>
      <c r="F36" s="4"/>
      <c r="G36" s="4"/>
      <c r="H36" s="4"/>
      <c r="I36" s="5"/>
      <c r="K36" s="4" t="s">
        <v>5</v>
      </c>
      <c r="L36" s="7"/>
      <c r="M36" s="4" t="s">
        <v>82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82</v>
      </c>
      <c r="D38" s="6"/>
      <c r="E38">
        <f>P55</f>
        <v>25.504100000000001</v>
      </c>
      <c r="F38" s="4">
        <f>AVERAGE(E38:E39)</f>
        <v>25.504100000000001</v>
      </c>
      <c r="G38" s="4">
        <f>SUM(F38,-F45)</f>
        <v>7.7725000000000009</v>
      </c>
      <c r="H38" s="4"/>
      <c r="I38" s="5"/>
      <c r="K38" s="4" t="s">
        <v>6</v>
      </c>
      <c r="L38" s="7"/>
      <c r="M38" s="4" t="s">
        <v>82</v>
      </c>
      <c r="N38" s="6"/>
      <c r="O38" s="15">
        <f>P54</f>
        <v>26.527200000000001</v>
      </c>
      <c r="P38" s="4">
        <f>AVERAGE(O38:O39)</f>
        <v>26.527200000000001</v>
      </c>
      <c r="Q38" s="4">
        <f>SUM(P38,-P45)</f>
        <v>7.9536000000000016</v>
      </c>
      <c r="R38" s="4"/>
      <c r="S38" s="5"/>
    </row>
    <row r="39" spans="1:19" x14ac:dyDescent="0.2">
      <c r="A39" s="4" t="s">
        <v>6</v>
      </c>
      <c r="B39" s="7"/>
      <c r="C39" s="4" t="s">
        <v>82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82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102</v>
      </c>
      <c r="D42" s="7"/>
      <c r="E42" s="10">
        <f>O53</f>
        <v>18.4573</v>
      </c>
      <c r="F42" s="4">
        <f>AVERAGE(E42)</f>
        <v>18.4573</v>
      </c>
      <c r="G42" s="4"/>
      <c r="H42" s="4"/>
      <c r="I42" s="5"/>
      <c r="K42" s="4" t="s">
        <v>8</v>
      </c>
      <c r="L42" s="7"/>
      <c r="M42" s="4" t="s">
        <v>102</v>
      </c>
      <c r="N42" s="7"/>
      <c r="O42" s="10">
        <f>O53</f>
        <v>18.4573</v>
      </c>
      <c r="P42" s="4">
        <f>AVERAGE(O42)</f>
        <v>18.4573</v>
      </c>
      <c r="Q42" s="4"/>
      <c r="R42" s="4"/>
      <c r="S42" s="5"/>
    </row>
    <row r="43" spans="1:19" x14ac:dyDescent="0.2">
      <c r="A43" s="4" t="s">
        <v>5</v>
      </c>
      <c r="B43" s="7"/>
      <c r="C43" s="4" t="s">
        <v>102</v>
      </c>
      <c r="D43" s="7"/>
      <c r="F43" s="4"/>
      <c r="G43" s="4"/>
      <c r="H43" s="4"/>
      <c r="I43" s="5"/>
      <c r="K43" s="4" t="s">
        <v>5</v>
      </c>
      <c r="L43" s="7"/>
      <c r="M43" s="4" t="s">
        <v>102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102</v>
      </c>
      <c r="D45" s="6"/>
      <c r="E45">
        <f>O55</f>
        <v>17.7316</v>
      </c>
      <c r="F45" s="4">
        <f>AVERAGE(E45:E46)</f>
        <v>17.7316</v>
      </c>
      <c r="G45" s="4"/>
      <c r="H45" s="4"/>
      <c r="I45" s="5"/>
      <c r="K45" s="4" t="s">
        <v>6</v>
      </c>
      <c r="L45" s="7"/>
      <c r="M45" s="4" t="s">
        <v>102</v>
      </c>
      <c r="N45" s="6"/>
      <c r="O45" s="21">
        <f>O54</f>
        <v>18.573599999999999</v>
      </c>
      <c r="P45" s="4">
        <f>AVERAGE(O45:O46)</f>
        <v>18.573599999999999</v>
      </c>
      <c r="Q45" s="4"/>
      <c r="R45" s="4"/>
      <c r="S45" s="5"/>
    </row>
    <row r="46" spans="1:19" x14ac:dyDescent="0.2">
      <c r="A46" s="4" t="s">
        <v>6</v>
      </c>
      <c r="B46" s="7"/>
      <c r="C46" s="4" t="s">
        <v>102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102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16</v>
      </c>
      <c r="B50" s="19" t="s">
        <v>15</v>
      </c>
      <c r="C50" s="19" t="s">
        <v>14</v>
      </c>
      <c r="D50" s="19" t="s">
        <v>13</v>
      </c>
      <c r="E50" s="19" t="s">
        <v>12</v>
      </c>
      <c r="F50" s="19" t="s">
        <v>11</v>
      </c>
      <c r="G50" s="19" t="s">
        <v>25</v>
      </c>
      <c r="H50" s="19" t="s">
        <v>26</v>
      </c>
      <c r="I50" s="18" t="s">
        <v>10</v>
      </c>
    </row>
    <row r="51" spans="1:16" x14ac:dyDescent="0.2">
      <c r="A51" s="17" t="s">
        <v>19</v>
      </c>
      <c r="B51" s="16" t="s">
        <v>29</v>
      </c>
      <c r="C51" s="4" t="s">
        <v>82</v>
      </c>
      <c r="D51" s="4"/>
      <c r="E51" s="15">
        <f>P53</f>
        <v>26.631399999999999</v>
      </c>
      <c r="F51" s="4">
        <f>AVERAGE(E51:E52)</f>
        <v>26.631399999999999</v>
      </c>
      <c r="G51" s="4">
        <f>SUM(F51,-F58)</f>
        <v>8.1740999999999993</v>
      </c>
      <c r="H51" s="4">
        <f>SUM(G54,-G51)</f>
        <v>-0.42169999999999774</v>
      </c>
      <c r="I51" s="14">
        <f>POWER(2,-H51)</f>
        <v>1.3395050312244943</v>
      </c>
    </row>
    <row r="52" spans="1:16" x14ac:dyDescent="0.2">
      <c r="A52" s="4" t="s">
        <v>5</v>
      </c>
      <c r="B52" s="7"/>
      <c r="C52" s="4" t="s">
        <v>82</v>
      </c>
      <c r="D52" s="7"/>
      <c r="E52" s="8" t="s">
        <v>7</v>
      </c>
      <c r="F52" s="4"/>
      <c r="G52" s="4"/>
      <c r="H52" s="4"/>
      <c r="I52" s="5"/>
      <c r="O52" s="13" t="s">
        <v>102</v>
      </c>
      <c r="P52" s="13" t="s">
        <v>82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s="15" t="s">
        <v>32</v>
      </c>
      <c r="O53" s="24">
        <v>18.4573</v>
      </c>
      <c r="P53" s="24">
        <v>26.631399999999999</v>
      </c>
    </row>
    <row r="54" spans="1:16" x14ac:dyDescent="0.2">
      <c r="A54" s="4" t="s">
        <v>6</v>
      </c>
      <c r="B54" s="7"/>
      <c r="C54" s="4" t="s">
        <v>82</v>
      </c>
      <c r="D54" s="6"/>
      <c r="E54">
        <f>P56</f>
        <v>25.504100000000001</v>
      </c>
      <c r="F54" s="4">
        <f>AVERAGE(E54:E55)</f>
        <v>25.504100000000001</v>
      </c>
      <c r="G54" s="4">
        <f>SUM(F54,-F61)</f>
        <v>7.7524000000000015</v>
      </c>
      <c r="H54" s="4"/>
      <c r="I54" s="5"/>
      <c r="N54" s="15" t="s">
        <v>32</v>
      </c>
      <c r="O54" s="24">
        <v>18.573599999999999</v>
      </c>
      <c r="P54" s="24">
        <v>26.527200000000001</v>
      </c>
    </row>
    <row r="55" spans="1:16" x14ac:dyDescent="0.2">
      <c r="A55" s="4" t="s">
        <v>6</v>
      </c>
      <c r="B55" s="7"/>
      <c r="C55" s="4" t="s">
        <v>82</v>
      </c>
      <c r="D55" s="4"/>
      <c r="E55" s="8" t="s">
        <v>7</v>
      </c>
      <c r="F55" s="4"/>
      <c r="G55" s="4"/>
      <c r="H55" s="4"/>
      <c r="I55" s="5"/>
      <c r="N55" s="15" t="s">
        <v>18</v>
      </c>
      <c r="O55" s="24">
        <v>17.7316</v>
      </c>
      <c r="P55" s="24">
        <v>25.504100000000001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s="15" t="s">
        <v>17</v>
      </c>
      <c r="O56" s="24">
        <v>17.7517</v>
      </c>
      <c r="P56" s="24">
        <v>25.504100000000001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102</v>
      </c>
      <c r="D58" s="7"/>
      <c r="E58" s="10">
        <f>O53</f>
        <v>18.4573</v>
      </c>
      <c r="F58" s="4">
        <f>AVERAGE(E58:E59)</f>
        <v>18.4573</v>
      </c>
      <c r="G58" s="4"/>
      <c r="H58" s="4"/>
      <c r="I58" s="5"/>
    </row>
    <row r="59" spans="1:16" x14ac:dyDescent="0.2">
      <c r="A59" s="4" t="s">
        <v>5</v>
      </c>
      <c r="B59" s="7"/>
      <c r="C59" s="4" t="s">
        <v>102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102</v>
      </c>
      <c r="D61" s="6"/>
      <c r="E61">
        <f>O56</f>
        <v>17.7517</v>
      </c>
      <c r="F61" s="4">
        <f>AVERAGE(E61:E62)</f>
        <v>17.7517</v>
      </c>
      <c r="G61" s="4"/>
      <c r="H61" s="4"/>
      <c r="I61" s="5"/>
    </row>
    <row r="62" spans="1:16" x14ac:dyDescent="0.2">
      <c r="A62" s="4" t="s">
        <v>6</v>
      </c>
      <c r="B62" s="7"/>
      <c r="C62" s="4" t="s">
        <v>102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16</v>
      </c>
      <c r="B66" s="19" t="s">
        <v>15</v>
      </c>
      <c r="C66" s="19" t="s">
        <v>14</v>
      </c>
      <c r="D66" s="19" t="s">
        <v>13</v>
      </c>
      <c r="E66" s="19" t="s">
        <v>12</v>
      </c>
      <c r="F66" s="19" t="s">
        <v>11</v>
      </c>
      <c r="G66" s="19" t="s">
        <v>25</v>
      </c>
      <c r="H66" s="19" t="s">
        <v>26</v>
      </c>
      <c r="I66" s="18" t="s">
        <v>10</v>
      </c>
      <c r="K66" s="20" t="s">
        <v>16</v>
      </c>
      <c r="L66" s="19" t="s">
        <v>15</v>
      </c>
      <c r="M66" s="19" t="s">
        <v>14</v>
      </c>
      <c r="N66" s="19" t="s">
        <v>13</v>
      </c>
      <c r="O66" s="19" t="s">
        <v>12</v>
      </c>
      <c r="P66" s="19" t="s">
        <v>11</v>
      </c>
      <c r="Q66" s="19" t="s">
        <v>25</v>
      </c>
      <c r="R66" s="19" t="s">
        <v>26</v>
      </c>
      <c r="S66" s="18" t="s">
        <v>10</v>
      </c>
      <c r="BF66" s="20" t="s">
        <v>16</v>
      </c>
      <c r="BG66" s="19" t="s">
        <v>15</v>
      </c>
      <c r="BH66" s="19" t="s">
        <v>14</v>
      </c>
      <c r="BI66" s="19" t="s">
        <v>13</v>
      </c>
      <c r="BJ66" s="19" t="s">
        <v>12</v>
      </c>
      <c r="BK66" s="19" t="s">
        <v>11</v>
      </c>
      <c r="BL66" s="19" t="s">
        <v>25</v>
      </c>
      <c r="BM66" s="19" t="s">
        <v>26</v>
      </c>
      <c r="BN66" s="18" t="s">
        <v>10</v>
      </c>
      <c r="BP66" s="20" t="s">
        <v>16</v>
      </c>
      <c r="BQ66" s="19" t="s">
        <v>15</v>
      </c>
      <c r="BR66" s="19" t="s">
        <v>14</v>
      </c>
      <c r="BS66" s="19" t="s">
        <v>13</v>
      </c>
      <c r="BT66" s="19" t="s">
        <v>12</v>
      </c>
      <c r="BU66" s="19" t="s">
        <v>11</v>
      </c>
      <c r="BV66" s="19" t="s">
        <v>25</v>
      </c>
      <c r="BW66" s="19" t="s">
        <v>26</v>
      </c>
      <c r="BX66" s="18" t="s">
        <v>10</v>
      </c>
    </row>
    <row r="67" spans="1:76" x14ac:dyDescent="0.2">
      <c r="A67" s="17" t="s">
        <v>22</v>
      </c>
      <c r="B67" s="16" t="s">
        <v>27</v>
      </c>
      <c r="C67" s="4" t="s">
        <v>82</v>
      </c>
      <c r="D67" s="4"/>
      <c r="E67" s="15">
        <f>P87</f>
        <v>25.6144</v>
      </c>
      <c r="F67" s="4">
        <f>AVERAGE(E67)</f>
        <v>25.6144</v>
      </c>
      <c r="G67" s="4">
        <f>SUM(F67,-F74)</f>
        <v>7.3536000000000001</v>
      </c>
      <c r="H67" s="4">
        <f>SUM(G70,-G67)</f>
        <v>1.0472999999999999</v>
      </c>
      <c r="I67" s="14">
        <f>POWER(2,-H67)</f>
        <v>0.48387288444694404</v>
      </c>
      <c r="K67" s="17" t="s">
        <v>33</v>
      </c>
      <c r="L67" s="16" t="s">
        <v>27</v>
      </c>
      <c r="M67" s="4" t="s">
        <v>82</v>
      </c>
      <c r="N67" s="4"/>
      <c r="O67" s="15">
        <f>P87</f>
        <v>25.6144</v>
      </c>
      <c r="P67" s="4">
        <f>AVERAGE(O67)</f>
        <v>25.6144</v>
      </c>
      <c r="Q67" s="4">
        <f>SUM(P67,-P74)</f>
        <v>7.3536000000000001</v>
      </c>
      <c r="R67" s="4">
        <f>SUM(Q70,-Q67)</f>
        <v>-0.11050000000000182</v>
      </c>
      <c r="S67" s="14">
        <f>POWER(2,-R67)</f>
        <v>1.0796023333313811</v>
      </c>
      <c r="BF67" s="17" t="s">
        <v>19</v>
      </c>
      <c r="BG67" s="16" t="s">
        <v>27</v>
      </c>
      <c r="BH67" s="4" t="s">
        <v>82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31</v>
      </c>
      <c r="BQ67" s="16" t="s">
        <v>27</v>
      </c>
      <c r="BR67" s="4" t="s">
        <v>82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82</v>
      </c>
      <c r="D68" s="7"/>
      <c r="F68" s="4"/>
      <c r="G68" s="4"/>
      <c r="H68" s="4"/>
      <c r="I68" s="5"/>
      <c r="K68" s="4" t="s">
        <v>5</v>
      </c>
      <c r="L68" s="7"/>
      <c r="M68" s="4" t="s">
        <v>82</v>
      </c>
      <c r="N68" s="7"/>
      <c r="P68" s="4"/>
      <c r="Q68" s="4"/>
      <c r="R68" s="4"/>
      <c r="S68" s="5"/>
      <c r="BF68" s="4" t="s">
        <v>5</v>
      </c>
      <c r="BG68" s="7"/>
      <c r="BH68" s="4" t="s">
        <v>82</v>
      </c>
      <c r="BI68" s="7"/>
      <c r="BK68" s="4"/>
      <c r="BL68" s="4"/>
      <c r="BM68" s="4"/>
      <c r="BN68" s="5"/>
      <c r="BP68" s="4" t="s">
        <v>5</v>
      </c>
      <c r="BQ68" s="7"/>
      <c r="BR68" s="4" t="s">
        <v>82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82</v>
      </c>
      <c r="D70" s="6"/>
      <c r="E70">
        <f>P89</f>
        <v>25.488299999999999</v>
      </c>
      <c r="F70" s="4">
        <f>AVERAGE(E70:E71)</f>
        <v>25.488299999999999</v>
      </c>
      <c r="G70" s="4">
        <f>SUM(F70,-F77)</f>
        <v>8.4009</v>
      </c>
      <c r="H70" s="4"/>
      <c r="I70" s="5"/>
      <c r="K70" s="4" t="s">
        <v>6</v>
      </c>
      <c r="L70" s="7"/>
      <c r="M70" s="4" t="s">
        <v>82</v>
      </c>
      <c r="N70" s="6"/>
      <c r="O70" s="15">
        <f>P88</f>
        <v>25.7058</v>
      </c>
      <c r="P70" s="4">
        <f>AVERAGE(O70:O71)</f>
        <v>25.7058</v>
      </c>
      <c r="Q70" s="4">
        <f>SUM(P70,-P77)</f>
        <v>7.2430999999999983</v>
      </c>
      <c r="R70" s="4"/>
      <c r="S70" s="5"/>
      <c r="BF70" s="4" t="s">
        <v>6</v>
      </c>
      <c r="BG70" s="7"/>
      <c r="BH70" s="4" t="s">
        <v>82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82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82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82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82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82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102</v>
      </c>
      <c r="D74" s="7"/>
      <c r="E74" s="10">
        <f>O87</f>
        <v>18.2608</v>
      </c>
      <c r="F74" s="4">
        <f>AVERAGE(E74)</f>
        <v>18.2608</v>
      </c>
      <c r="G74" s="4"/>
      <c r="H74" s="4"/>
      <c r="I74" s="5"/>
      <c r="K74" s="4" t="s">
        <v>8</v>
      </c>
      <c r="L74" s="7"/>
      <c r="M74" s="4" t="s">
        <v>102</v>
      </c>
      <c r="N74" s="7"/>
      <c r="O74" s="10">
        <f>O87</f>
        <v>18.2608</v>
      </c>
      <c r="P74" s="4">
        <f>AVERAGE(O74)</f>
        <v>18.2608</v>
      </c>
      <c r="Q74" s="4"/>
      <c r="R74" s="4"/>
      <c r="S74" s="5"/>
      <c r="BF74" s="4" t="s">
        <v>8</v>
      </c>
      <c r="BG74" s="7"/>
      <c r="BH74" s="4" t="s">
        <v>102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102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102</v>
      </c>
      <c r="D75" s="7"/>
      <c r="F75" s="4"/>
      <c r="G75" s="4"/>
      <c r="H75" s="4"/>
      <c r="I75" s="5"/>
      <c r="K75" s="4" t="s">
        <v>5</v>
      </c>
      <c r="L75" s="7"/>
      <c r="M75" s="4" t="s">
        <v>102</v>
      </c>
      <c r="N75" s="7"/>
      <c r="P75" s="4"/>
      <c r="Q75" s="4"/>
      <c r="R75" s="4"/>
      <c r="S75" s="5"/>
      <c r="BF75" s="4" t="s">
        <v>5</v>
      </c>
      <c r="BG75" s="7"/>
      <c r="BH75" s="4" t="s">
        <v>102</v>
      </c>
      <c r="BI75" s="7"/>
      <c r="BK75" s="4"/>
      <c r="BL75" s="4"/>
      <c r="BM75" s="4"/>
      <c r="BN75" s="5"/>
      <c r="BP75" s="4" t="s">
        <v>5</v>
      </c>
      <c r="BQ75" s="7"/>
      <c r="BR75" s="4" t="s">
        <v>102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102</v>
      </c>
      <c r="D77" s="6"/>
      <c r="E77">
        <f>O89</f>
        <v>17.087399999999999</v>
      </c>
      <c r="F77" s="4">
        <f>AVERAGE(E77:E78)</f>
        <v>17.087399999999999</v>
      </c>
      <c r="G77" s="4"/>
      <c r="H77" s="4"/>
      <c r="I77" s="5"/>
      <c r="K77" s="4" t="s">
        <v>6</v>
      </c>
      <c r="L77" s="7"/>
      <c r="M77" s="4" t="s">
        <v>102</v>
      </c>
      <c r="N77" s="6"/>
      <c r="O77" s="21">
        <f>O88</f>
        <v>18.462700000000002</v>
      </c>
      <c r="P77" s="4">
        <f>AVERAGE(O77:O78)</f>
        <v>18.462700000000002</v>
      </c>
      <c r="Q77" s="4"/>
      <c r="R77" s="4"/>
      <c r="S77" s="5"/>
      <c r="BF77" s="4" t="s">
        <v>6</v>
      </c>
      <c r="BG77" s="7"/>
      <c r="BH77" s="4" t="s">
        <v>102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102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102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102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102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102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16</v>
      </c>
      <c r="B82" s="19" t="s">
        <v>15</v>
      </c>
      <c r="C82" s="19" t="s">
        <v>14</v>
      </c>
      <c r="D82" s="19" t="s">
        <v>13</v>
      </c>
      <c r="E82" s="19" t="s">
        <v>12</v>
      </c>
      <c r="F82" s="19" t="s">
        <v>11</v>
      </c>
      <c r="G82" s="19" t="s">
        <v>25</v>
      </c>
      <c r="H82" s="19" t="s">
        <v>26</v>
      </c>
      <c r="I82" s="18" t="s">
        <v>10</v>
      </c>
      <c r="BF82" s="20" t="s">
        <v>16</v>
      </c>
      <c r="BG82" s="19" t="s">
        <v>15</v>
      </c>
      <c r="BH82" s="19" t="s">
        <v>14</v>
      </c>
      <c r="BI82" s="19" t="s">
        <v>13</v>
      </c>
      <c r="BJ82" s="19" t="s">
        <v>12</v>
      </c>
      <c r="BK82" s="19" t="s">
        <v>11</v>
      </c>
      <c r="BL82" s="19" t="s">
        <v>25</v>
      </c>
      <c r="BM82" s="19" t="s">
        <v>26</v>
      </c>
      <c r="BN82" s="18" t="s">
        <v>10</v>
      </c>
    </row>
    <row r="83" spans="1:73" x14ac:dyDescent="0.2">
      <c r="A83" s="17" t="s">
        <v>22</v>
      </c>
      <c r="B83" s="16" t="s">
        <v>29</v>
      </c>
      <c r="C83" s="4" t="s">
        <v>82</v>
      </c>
      <c r="D83" s="4"/>
      <c r="E83" s="15">
        <f>P87</f>
        <v>25.6144</v>
      </c>
      <c r="F83" s="4">
        <f>AVERAGE(E83:E84)</f>
        <v>25.6144</v>
      </c>
      <c r="G83" s="4">
        <f>SUM(F83,-F90)</f>
        <v>7.3536000000000001</v>
      </c>
      <c r="H83" s="4">
        <f>SUM(G86,-G83)</f>
        <v>0.70899999999999963</v>
      </c>
      <c r="I83" s="14">
        <f>POWER(2,-H83)</f>
        <v>0.61174402056593336</v>
      </c>
      <c r="BF83" s="17" t="s">
        <v>19</v>
      </c>
      <c r="BG83" s="16" t="s">
        <v>29</v>
      </c>
      <c r="BH83" s="4" t="s">
        <v>82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82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82</v>
      </c>
      <c r="BI84" s="7"/>
      <c r="BJ84" s="8" t="s">
        <v>7</v>
      </c>
      <c r="BK84" s="4"/>
      <c r="BL84" s="4"/>
      <c r="BM84" s="4"/>
      <c r="BN84" s="5"/>
      <c r="BT84" s="13" t="s">
        <v>102</v>
      </c>
      <c r="BU84" s="13" t="s">
        <v>82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32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82</v>
      </c>
      <c r="D86" s="6"/>
      <c r="E86">
        <f>P90</f>
        <v>25.3325</v>
      </c>
      <c r="F86" s="4">
        <f>AVERAGE(E86:E87)</f>
        <v>25.3325</v>
      </c>
      <c r="G86" s="4">
        <f>SUM(F86,-F93)</f>
        <v>8.0625999999999998</v>
      </c>
      <c r="H86" s="4"/>
      <c r="I86" s="5"/>
      <c r="O86" s="13" t="s">
        <v>102</v>
      </c>
      <c r="P86" s="13" t="s">
        <v>82</v>
      </c>
      <c r="BF86" s="4" t="s">
        <v>6</v>
      </c>
      <c r="BG86" s="7"/>
      <c r="BH86" s="4" t="s">
        <v>82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32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82</v>
      </c>
      <c r="D87" s="4"/>
      <c r="E87" s="8" t="s">
        <v>7</v>
      </c>
      <c r="F87" s="4"/>
      <c r="G87" s="4"/>
      <c r="H87" s="4"/>
      <c r="I87" s="5"/>
      <c r="N87" s="9" t="s">
        <v>103</v>
      </c>
      <c r="O87" s="24">
        <v>18.2608</v>
      </c>
      <c r="P87" s="24">
        <v>25.6144</v>
      </c>
      <c r="BF87" s="4" t="s">
        <v>6</v>
      </c>
      <c r="BG87" s="7"/>
      <c r="BH87" s="4" t="s">
        <v>82</v>
      </c>
      <c r="BI87" s="4"/>
      <c r="BJ87" s="8" t="s">
        <v>7</v>
      </c>
      <c r="BK87" s="4"/>
      <c r="BL87" s="4"/>
      <c r="BM87" s="4"/>
      <c r="BN87" s="5"/>
      <c r="BS87" s="22" t="s">
        <v>18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s="9" t="s">
        <v>104</v>
      </c>
      <c r="O88" s="24">
        <v>18.462700000000002</v>
      </c>
      <c r="P88" s="24">
        <v>25.7058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17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s="9" t="s">
        <v>105</v>
      </c>
      <c r="O89" s="24">
        <v>17.087399999999999</v>
      </c>
      <c r="P89" s="24">
        <v>25.488299999999999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102</v>
      </c>
      <c r="D90" s="7"/>
      <c r="E90" s="10">
        <f>O87</f>
        <v>18.2608</v>
      </c>
      <c r="F90" s="4">
        <f>AVERAGE(E90:E91)</f>
        <v>18.2608</v>
      </c>
      <c r="G90" s="4"/>
      <c r="H90" s="4"/>
      <c r="I90" s="5"/>
      <c r="N90" s="9" t="s">
        <v>105</v>
      </c>
      <c r="O90" s="24">
        <v>17.2699</v>
      </c>
      <c r="P90" s="24">
        <v>25.3325</v>
      </c>
      <c r="BF90" s="4" t="s">
        <v>8</v>
      </c>
      <c r="BG90" s="7"/>
      <c r="BH90" s="4" t="s">
        <v>102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102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102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102</v>
      </c>
      <c r="D93" s="6"/>
      <c r="E93">
        <f>O90</f>
        <v>17.2699</v>
      </c>
      <c r="F93" s="4">
        <f>AVERAGE(E93:E94)</f>
        <v>17.2699</v>
      </c>
      <c r="G93" s="4"/>
      <c r="H93" s="4"/>
      <c r="I93" s="5"/>
      <c r="BF93" s="4" t="s">
        <v>6</v>
      </c>
      <c r="BG93" s="7"/>
      <c r="BH93" s="4" t="s">
        <v>102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102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102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16</v>
      </c>
      <c r="B98" s="19" t="s">
        <v>15</v>
      </c>
      <c r="C98" s="19" t="s">
        <v>14</v>
      </c>
      <c r="D98" s="19" t="s">
        <v>13</v>
      </c>
      <c r="E98" s="19" t="s">
        <v>12</v>
      </c>
      <c r="F98" s="19" t="s">
        <v>11</v>
      </c>
      <c r="G98" s="19" t="s">
        <v>25</v>
      </c>
      <c r="H98" s="19" t="s">
        <v>26</v>
      </c>
      <c r="I98" s="18" t="s">
        <v>10</v>
      </c>
      <c r="K98" s="20" t="s">
        <v>16</v>
      </c>
      <c r="L98" s="19" t="s">
        <v>15</v>
      </c>
      <c r="M98" s="19" t="s">
        <v>14</v>
      </c>
      <c r="N98" s="19" t="s">
        <v>13</v>
      </c>
      <c r="O98" s="19" t="s">
        <v>12</v>
      </c>
      <c r="P98" s="19" t="s">
        <v>11</v>
      </c>
      <c r="Q98" s="19" t="s">
        <v>25</v>
      </c>
      <c r="R98" s="19" t="s">
        <v>26</v>
      </c>
      <c r="S98" s="18" t="s">
        <v>10</v>
      </c>
    </row>
    <row r="99" spans="1:19" x14ac:dyDescent="0.2">
      <c r="A99" s="17" t="s">
        <v>23</v>
      </c>
      <c r="B99" s="16" t="s">
        <v>27</v>
      </c>
      <c r="C99" s="4" t="s">
        <v>82</v>
      </c>
      <c r="D99" s="4"/>
      <c r="E99" s="15">
        <f>P119</f>
        <v>25.517199999999999</v>
      </c>
      <c r="F99" s="4">
        <f>AVERAGE(E99)</f>
        <v>25.517199999999999</v>
      </c>
      <c r="G99" s="4">
        <f>SUM(F99,-F106)</f>
        <v>7.3766999999999996</v>
      </c>
      <c r="H99" s="4">
        <f>SUM(G102,-G99)</f>
        <v>0.12020000000000053</v>
      </c>
      <c r="I99" s="14">
        <f>POWER(2,-H99)</f>
        <v>0.9200600943714814</v>
      </c>
      <c r="K99" s="17" t="s">
        <v>35</v>
      </c>
      <c r="L99" s="16" t="s">
        <v>27</v>
      </c>
      <c r="M99" s="4" t="s">
        <v>82</v>
      </c>
      <c r="N99" s="4"/>
      <c r="O99" s="15">
        <f>P119</f>
        <v>25.517199999999999</v>
      </c>
      <c r="P99" s="4">
        <f>AVERAGE(O99)</f>
        <v>25.517199999999999</v>
      </c>
      <c r="Q99" s="4">
        <f>SUM(P99,-P106)</f>
        <v>7.3766999999999996</v>
      </c>
      <c r="R99" s="4">
        <f>SUM(Q102,-Q99)</f>
        <v>-8.8000000000008072E-3</v>
      </c>
      <c r="S99" s="14">
        <f>POWER(2,-R99)</f>
        <v>1.0061183362118729</v>
      </c>
    </row>
    <row r="100" spans="1:19" x14ac:dyDescent="0.2">
      <c r="A100" s="4" t="s">
        <v>5</v>
      </c>
      <c r="B100" s="7"/>
      <c r="C100" s="4" t="s">
        <v>82</v>
      </c>
      <c r="D100" s="7"/>
      <c r="F100" s="4"/>
      <c r="G100" s="4"/>
      <c r="H100" s="4"/>
      <c r="I100" s="5"/>
      <c r="K100" s="4" t="s">
        <v>5</v>
      </c>
      <c r="L100" s="7"/>
      <c r="M100" s="4" t="s">
        <v>82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82</v>
      </c>
      <c r="D102" s="6"/>
      <c r="E102">
        <f>P121</f>
        <v>27.218900000000001</v>
      </c>
      <c r="F102" s="4">
        <f>AVERAGE(E102:E103)</f>
        <v>27.218900000000001</v>
      </c>
      <c r="G102" s="4">
        <f>SUM(F102,-F109)</f>
        <v>7.4969000000000001</v>
      </c>
      <c r="H102" s="4"/>
      <c r="I102" s="5"/>
      <c r="K102" s="4" t="s">
        <v>6</v>
      </c>
      <c r="L102" s="7"/>
      <c r="M102" s="4" t="s">
        <v>82</v>
      </c>
      <c r="N102" s="6"/>
      <c r="O102" s="15">
        <f>P120</f>
        <v>25.599799999999998</v>
      </c>
      <c r="P102" s="4">
        <f>AVERAGE(O102:O103)</f>
        <v>25.599799999999998</v>
      </c>
      <c r="Q102" s="4">
        <f>SUM(P102,-P109)</f>
        <v>7.3678999999999988</v>
      </c>
      <c r="R102" s="4"/>
      <c r="S102" s="5"/>
    </row>
    <row r="103" spans="1:19" x14ac:dyDescent="0.2">
      <c r="A103" s="4" t="s">
        <v>6</v>
      </c>
      <c r="B103" s="7"/>
      <c r="C103" s="4" t="s">
        <v>82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82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102</v>
      </c>
      <c r="D106" s="7"/>
      <c r="E106" s="10">
        <f>O119</f>
        <v>18.140499999999999</v>
      </c>
      <c r="F106" s="4">
        <f>AVERAGE(E106)</f>
        <v>18.140499999999999</v>
      </c>
      <c r="G106" s="4"/>
      <c r="H106" s="4"/>
      <c r="I106" s="5"/>
      <c r="K106" s="4" t="s">
        <v>8</v>
      </c>
      <c r="L106" s="7"/>
      <c r="M106" s="4" t="s">
        <v>102</v>
      </c>
      <c r="N106" s="7"/>
      <c r="O106" s="10">
        <f>O119</f>
        <v>18.140499999999999</v>
      </c>
      <c r="P106" s="4">
        <f>AVERAGE(O106)</f>
        <v>18.140499999999999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102</v>
      </c>
      <c r="D107" s="7"/>
      <c r="F107" s="4"/>
      <c r="G107" s="4"/>
      <c r="H107" s="4"/>
      <c r="I107" s="5"/>
      <c r="K107" s="4" t="s">
        <v>5</v>
      </c>
      <c r="L107" s="7"/>
      <c r="M107" s="4" t="s">
        <v>102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102</v>
      </c>
      <c r="D109" s="6"/>
      <c r="E109">
        <f>O121</f>
        <v>19.722000000000001</v>
      </c>
      <c r="F109" s="4">
        <f>AVERAGE(E109:E110)</f>
        <v>19.722000000000001</v>
      </c>
      <c r="G109" s="4"/>
      <c r="H109" s="4"/>
      <c r="I109" s="5"/>
      <c r="K109" s="4" t="s">
        <v>6</v>
      </c>
      <c r="L109" s="7"/>
      <c r="M109" s="4" t="s">
        <v>102</v>
      </c>
      <c r="N109" s="6"/>
      <c r="O109" s="21">
        <f>O120</f>
        <v>18.2319</v>
      </c>
      <c r="P109" s="4">
        <f>AVERAGE(O109:O110)</f>
        <v>18.2319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102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102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16</v>
      </c>
      <c r="B114" s="19" t="s">
        <v>15</v>
      </c>
      <c r="C114" s="19" t="s">
        <v>14</v>
      </c>
      <c r="D114" s="19" t="s">
        <v>13</v>
      </c>
      <c r="E114" s="19" t="s">
        <v>12</v>
      </c>
      <c r="F114" s="19" t="s">
        <v>11</v>
      </c>
      <c r="G114" s="19" t="s">
        <v>25</v>
      </c>
      <c r="H114" s="19" t="s">
        <v>26</v>
      </c>
      <c r="I114" s="18" t="s">
        <v>10</v>
      </c>
    </row>
    <row r="115" spans="1:16" x14ac:dyDescent="0.2">
      <c r="A115" s="17" t="s">
        <v>23</v>
      </c>
      <c r="B115" s="16" t="s">
        <v>29</v>
      </c>
      <c r="C115" s="4" t="s">
        <v>82</v>
      </c>
      <c r="D115" s="4"/>
      <c r="E115" s="15">
        <f>P119</f>
        <v>25.517199999999999</v>
      </c>
      <c r="F115" s="4">
        <f>AVERAGE(E115:E116)</f>
        <v>25.517199999999999</v>
      </c>
      <c r="G115" s="4">
        <f>SUM(F115,-F122)</f>
        <v>7.3766999999999996</v>
      </c>
      <c r="H115" s="4">
        <f>SUM(G118,-G115)</f>
        <v>-0.41039999999999921</v>
      </c>
      <c r="I115" s="14">
        <f>POWER(2,-H115)</f>
        <v>1.3290542551012758</v>
      </c>
    </row>
    <row r="116" spans="1:16" x14ac:dyDescent="0.2">
      <c r="A116" s="4" t="s">
        <v>5</v>
      </c>
      <c r="B116" s="7"/>
      <c r="C116" s="4" t="s">
        <v>82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82</v>
      </c>
      <c r="D118" s="6"/>
      <c r="E118">
        <f>P122</f>
        <v>27.061900000000001</v>
      </c>
      <c r="F118" s="4">
        <f>AVERAGE(E118:E119)</f>
        <v>27.061900000000001</v>
      </c>
      <c r="G118" s="4">
        <f>SUM(F118,-F125)</f>
        <v>6.9663000000000004</v>
      </c>
      <c r="H118" s="4"/>
      <c r="I118" s="5"/>
      <c r="O118" s="13" t="s">
        <v>102</v>
      </c>
      <c r="P118" s="13" t="s">
        <v>82</v>
      </c>
    </row>
    <row r="119" spans="1:16" x14ac:dyDescent="0.2">
      <c r="A119" s="4" t="s">
        <v>6</v>
      </c>
      <c r="B119" s="7"/>
      <c r="C119" s="4" t="s">
        <v>82</v>
      </c>
      <c r="D119" s="4"/>
      <c r="E119" s="8" t="s">
        <v>7</v>
      </c>
      <c r="F119" s="4"/>
      <c r="G119" s="4"/>
      <c r="H119" s="4"/>
      <c r="I119" s="5"/>
      <c r="N119" s="9" t="s">
        <v>106</v>
      </c>
      <c r="O119" s="24">
        <v>18.140499999999999</v>
      </c>
      <c r="P119" s="24">
        <v>25.517199999999999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9" t="s">
        <v>106</v>
      </c>
      <c r="O120" s="24">
        <v>18.2319</v>
      </c>
      <c r="P120" s="24">
        <v>25.599799999999998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9" t="s">
        <v>107</v>
      </c>
      <c r="O121" s="24">
        <v>19.722000000000001</v>
      </c>
      <c r="P121" s="24">
        <v>27.218900000000001</v>
      </c>
    </row>
    <row r="122" spans="1:16" ht="17" thickTop="1" x14ac:dyDescent="0.2">
      <c r="A122" s="4" t="s">
        <v>8</v>
      </c>
      <c r="B122" s="7"/>
      <c r="C122" s="4" t="s">
        <v>102</v>
      </c>
      <c r="D122" s="7"/>
      <c r="E122" s="10">
        <f>O119</f>
        <v>18.140499999999999</v>
      </c>
      <c r="F122" s="4">
        <f>AVERAGE(E122:E123)</f>
        <v>18.140499999999999</v>
      </c>
      <c r="G122" s="4"/>
      <c r="H122" s="4"/>
      <c r="I122" s="5"/>
      <c r="N122" s="9" t="s">
        <v>107</v>
      </c>
      <c r="O122" s="24">
        <v>20.095600000000001</v>
      </c>
      <c r="P122" s="24">
        <v>27.061900000000001</v>
      </c>
    </row>
    <row r="123" spans="1:16" x14ac:dyDescent="0.2">
      <c r="A123" s="4" t="s">
        <v>5</v>
      </c>
      <c r="B123" s="7"/>
      <c r="C123" s="4" t="s">
        <v>102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102</v>
      </c>
      <c r="D125" s="6"/>
      <c r="E125">
        <f>O122</f>
        <v>20.095600000000001</v>
      </c>
      <c r="F125" s="4">
        <f>AVERAGE(E125:E126)</f>
        <v>20.095600000000001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102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16</v>
      </c>
      <c r="B131" s="19" t="s">
        <v>15</v>
      </c>
      <c r="C131" s="19" t="s">
        <v>14</v>
      </c>
      <c r="D131" s="19" t="s">
        <v>13</v>
      </c>
      <c r="E131" s="19" t="s">
        <v>12</v>
      </c>
      <c r="F131" s="19" t="s">
        <v>11</v>
      </c>
      <c r="G131" s="19" t="s">
        <v>25</v>
      </c>
      <c r="H131" s="19" t="s">
        <v>26</v>
      </c>
      <c r="I131" s="18" t="s">
        <v>10</v>
      </c>
      <c r="K131" s="20" t="s">
        <v>16</v>
      </c>
      <c r="L131" s="19" t="s">
        <v>15</v>
      </c>
      <c r="M131" s="19" t="s">
        <v>14</v>
      </c>
      <c r="N131" s="19" t="s">
        <v>13</v>
      </c>
      <c r="O131" s="19" t="s">
        <v>12</v>
      </c>
      <c r="P131" s="19" t="s">
        <v>11</v>
      </c>
      <c r="Q131" s="19" t="s">
        <v>25</v>
      </c>
      <c r="R131" s="19" t="s">
        <v>26</v>
      </c>
      <c r="S131" s="18" t="s">
        <v>10</v>
      </c>
    </row>
    <row r="132" spans="1:19" x14ac:dyDescent="0.2">
      <c r="A132" s="17" t="s">
        <v>9</v>
      </c>
      <c r="B132" s="16" t="s">
        <v>27</v>
      </c>
      <c r="C132" s="4" t="s">
        <v>82</v>
      </c>
      <c r="D132" s="4"/>
      <c r="E132" s="15">
        <f>P152</f>
        <v>26.7729</v>
      </c>
      <c r="F132" s="4">
        <f>AVERAGE(E132)</f>
        <v>26.7729</v>
      </c>
      <c r="G132" s="4">
        <f>SUM(F132,-F139)</f>
        <v>6.8993000000000002</v>
      </c>
      <c r="H132" s="4">
        <f>SUM(G135,-G132)</f>
        <v>1.1514999999999986</v>
      </c>
      <c r="I132" s="14">
        <f>POWER(2,-H132)</f>
        <v>0.45015695037545256</v>
      </c>
      <c r="K132" s="17" t="s">
        <v>36</v>
      </c>
      <c r="L132" s="16" t="s">
        <v>27</v>
      </c>
      <c r="M132" s="4" t="s">
        <v>82</v>
      </c>
      <c r="N132" s="4"/>
      <c r="O132" s="15">
        <f>P152</f>
        <v>26.7729</v>
      </c>
      <c r="P132" s="4">
        <f>AVERAGE(O132)</f>
        <v>26.7729</v>
      </c>
      <c r="Q132" s="4">
        <f>SUM(P132,-P139)</f>
        <v>6.8993000000000002</v>
      </c>
      <c r="R132" s="4">
        <f>SUM(Q135,-Q132)</f>
        <v>-0.1769999999999996</v>
      </c>
      <c r="S132" s="14">
        <f>POWER(2,-R132)</f>
        <v>1.1305305671245915</v>
      </c>
    </row>
    <row r="133" spans="1:19" x14ac:dyDescent="0.2">
      <c r="A133" s="4" t="s">
        <v>5</v>
      </c>
      <c r="B133" s="7"/>
      <c r="C133" s="4" t="s">
        <v>82</v>
      </c>
      <c r="D133" s="7"/>
      <c r="F133" s="4"/>
      <c r="G133" s="4"/>
      <c r="H133" s="4"/>
      <c r="I133" s="5"/>
      <c r="K133" s="4" t="s">
        <v>5</v>
      </c>
      <c r="L133" s="7"/>
      <c r="M133" s="4" t="s">
        <v>82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82</v>
      </c>
      <c r="D135" s="6"/>
      <c r="E135">
        <f>P154</f>
        <v>25.1614</v>
      </c>
      <c r="F135" s="4">
        <f>AVERAGE(E135:E136)</f>
        <v>25.1614</v>
      </c>
      <c r="G135" s="4">
        <f>SUM(F135,-F142)</f>
        <v>8.0507999999999988</v>
      </c>
      <c r="H135" s="4"/>
      <c r="I135" s="5"/>
      <c r="K135" s="4" t="s">
        <v>6</v>
      </c>
      <c r="L135" s="7"/>
      <c r="M135" s="4" t="s">
        <v>82</v>
      </c>
      <c r="N135" s="6"/>
      <c r="O135" s="15">
        <f>P153</f>
        <v>26.7212</v>
      </c>
      <c r="P135" s="4">
        <f>AVERAGE(O135:O136)</f>
        <v>26.7212</v>
      </c>
      <c r="Q135" s="4">
        <f>SUM(P135,-P142)</f>
        <v>6.7223000000000006</v>
      </c>
      <c r="R135" s="4"/>
      <c r="S135" s="5"/>
    </row>
    <row r="136" spans="1:19" x14ac:dyDescent="0.2">
      <c r="A136" s="4" t="s">
        <v>6</v>
      </c>
      <c r="B136" s="7"/>
      <c r="C136" s="4" t="s">
        <v>82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82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102</v>
      </c>
      <c r="D139" s="7"/>
      <c r="E139" s="10">
        <f>O152</f>
        <v>19.8736</v>
      </c>
      <c r="F139" s="4">
        <f>AVERAGE(E139)</f>
        <v>19.8736</v>
      </c>
      <c r="G139" s="4"/>
      <c r="H139" s="4"/>
      <c r="I139" s="5"/>
      <c r="K139" s="4" t="s">
        <v>8</v>
      </c>
      <c r="L139" s="7"/>
      <c r="M139" s="4" t="s">
        <v>102</v>
      </c>
      <c r="N139" s="7"/>
      <c r="O139" s="10">
        <f>O152</f>
        <v>19.8736</v>
      </c>
      <c r="P139" s="4">
        <f>AVERAGE(O139)</f>
        <v>19.8736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102</v>
      </c>
      <c r="D140" s="7"/>
      <c r="F140" s="4"/>
      <c r="G140" s="4"/>
      <c r="H140" s="4"/>
      <c r="I140" s="5"/>
      <c r="K140" s="4" t="s">
        <v>5</v>
      </c>
      <c r="L140" s="7"/>
      <c r="M140" s="4" t="s">
        <v>102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102</v>
      </c>
      <c r="D142" s="6"/>
      <c r="E142">
        <f>O154</f>
        <v>17.110600000000002</v>
      </c>
      <c r="F142" s="4">
        <f>AVERAGE(E142:E143)</f>
        <v>17.110600000000002</v>
      </c>
      <c r="G142" s="4"/>
      <c r="H142" s="4"/>
      <c r="I142" s="5"/>
      <c r="K142" s="4" t="s">
        <v>6</v>
      </c>
      <c r="L142" s="7"/>
      <c r="M142" s="4" t="s">
        <v>102</v>
      </c>
      <c r="N142" s="6"/>
      <c r="O142" s="21">
        <f>O153</f>
        <v>19.998899999999999</v>
      </c>
      <c r="P142" s="4">
        <f>AVERAGE(O142:O143)</f>
        <v>19.998899999999999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102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102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16</v>
      </c>
      <c r="B147" s="19" t="s">
        <v>15</v>
      </c>
      <c r="C147" s="19" t="s">
        <v>14</v>
      </c>
      <c r="D147" s="19" t="s">
        <v>13</v>
      </c>
      <c r="E147" s="19" t="s">
        <v>12</v>
      </c>
      <c r="F147" s="19" t="s">
        <v>11</v>
      </c>
      <c r="G147" s="19" t="s">
        <v>25</v>
      </c>
      <c r="H147" s="19" t="s">
        <v>26</v>
      </c>
      <c r="I147" s="18" t="s">
        <v>10</v>
      </c>
    </row>
    <row r="148" spans="1:19" x14ac:dyDescent="0.2">
      <c r="A148" s="17" t="s">
        <v>9</v>
      </c>
      <c r="B148" s="16" t="s">
        <v>29</v>
      </c>
      <c r="C148" s="4" t="s">
        <v>82</v>
      </c>
      <c r="D148" s="4"/>
      <c r="E148" s="15">
        <f>P152</f>
        <v>26.7729</v>
      </c>
      <c r="F148" s="4">
        <f>AVERAGE(E148:E149)</f>
        <v>26.7729</v>
      </c>
      <c r="G148" s="4">
        <f>SUM(F148,-F155)</f>
        <v>6.8993000000000002</v>
      </c>
      <c r="H148" s="4">
        <f>SUM(G151,-G148)</f>
        <v>1.1357999999999997</v>
      </c>
      <c r="I148" s="14">
        <f>POWER(2,-H148)</f>
        <v>0.45508249549747182</v>
      </c>
    </row>
    <row r="149" spans="1:19" x14ac:dyDescent="0.2">
      <c r="A149" s="4" t="s">
        <v>5</v>
      </c>
      <c r="B149" s="7"/>
      <c r="C149" s="4" t="s">
        <v>82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82</v>
      </c>
      <c r="D151" s="6"/>
      <c r="E151">
        <f>P155</f>
        <v>25.232399999999998</v>
      </c>
      <c r="F151" s="4">
        <f>AVERAGE(E151:E152)</f>
        <v>25.232399999999998</v>
      </c>
      <c r="G151" s="4">
        <f>SUM(F151,-F158)</f>
        <v>8.0350999999999999</v>
      </c>
      <c r="H151" s="4"/>
      <c r="I151" s="5"/>
      <c r="O151" s="13" t="s">
        <v>102</v>
      </c>
      <c r="P151" s="13" t="s">
        <v>82</v>
      </c>
    </row>
    <row r="152" spans="1:19" x14ac:dyDescent="0.2">
      <c r="A152" s="4" t="s">
        <v>6</v>
      </c>
      <c r="B152" s="7"/>
      <c r="C152" s="4" t="s">
        <v>82</v>
      </c>
      <c r="D152" s="4"/>
      <c r="E152" s="8" t="s">
        <v>7</v>
      </c>
      <c r="F152" s="4"/>
      <c r="G152" s="4"/>
      <c r="H152" s="4"/>
      <c r="I152" s="5"/>
      <c r="N152" s="9" t="s">
        <v>34</v>
      </c>
      <c r="O152" s="24">
        <v>19.8736</v>
      </c>
      <c r="P152" s="24">
        <v>26.7729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9" t="s">
        <v>34</v>
      </c>
      <c r="O153" s="24">
        <v>19.998899999999999</v>
      </c>
      <c r="P153" s="24">
        <v>26.7212</v>
      </c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s="9" t="s">
        <v>24</v>
      </c>
      <c r="O154" s="24">
        <v>17.110600000000002</v>
      </c>
      <c r="P154" s="24">
        <v>25.1614</v>
      </c>
    </row>
    <row r="155" spans="1:19" ht="17" thickTop="1" x14ac:dyDescent="0.2">
      <c r="A155" s="4" t="s">
        <v>8</v>
      </c>
      <c r="B155" s="7"/>
      <c r="C155" s="4" t="s">
        <v>102</v>
      </c>
      <c r="D155" s="7"/>
      <c r="E155" s="10">
        <f>O152</f>
        <v>19.8736</v>
      </c>
      <c r="F155" s="4">
        <f>AVERAGE(E155:E156)</f>
        <v>19.8736</v>
      </c>
      <c r="G155" s="4"/>
      <c r="H155" s="4"/>
      <c r="I155" s="5"/>
      <c r="N155" s="9" t="s">
        <v>24</v>
      </c>
      <c r="O155" s="24">
        <v>17.197299999999998</v>
      </c>
      <c r="P155" s="24">
        <v>25.232399999999998</v>
      </c>
    </row>
    <row r="156" spans="1:19" x14ac:dyDescent="0.2">
      <c r="A156" s="4" t="s">
        <v>5</v>
      </c>
      <c r="B156" s="7"/>
      <c r="C156" s="4" t="s">
        <v>102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102</v>
      </c>
      <c r="D158" s="6"/>
      <c r="E158">
        <f>O155</f>
        <v>17.197299999999998</v>
      </c>
      <c r="F158" s="4">
        <f>AVERAGE(E158:E159)</f>
        <v>17.197299999999998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102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37</v>
      </c>
      <c r="N162" t="s">
        <v>0</v>
      </c>
    </row>
    <row r="163" spans="1:14" x14ac:dyDescent="0.2">
      <c r="M163">
        <f>S2</f>
        <v>1.1035867190425788</v>
      </c>
      <c r="N163" s="1">
        <f>I2</f>
        <v>0.88362123820525484</v>
      </c>
    </row>
    <row r="164" spans="1:14" x14ac:dyDescent="0.2">
      <c r="M164">
        <f>S35</f>
        <v>1.1651373223272878</v>
      </c>
      <c r="N164">
        <f>I18</f>
        <v>0.86795972168393865</v>
      </c>
    </row>
    <row r="165" spans="1:14" x14ac:dyDescent="0.2">
      <c r="M165">
        <f>S67</f>
        <v>1.0796023333313811</v>
      </c>
      <c r="N165">
        <f>I35</f>
        <v>1.3209721036446727</v>
      </c>
    </row>
    <row r="166" spans="1:14" x14ac:dyDescent="0.2">
      <c r="M166" s="1">
        <f>S99</f>
        <v>1.0061183362118729</v>
      </c>
      <c r="N166" s="1">
        <f>I51</f>
        <v>1.3395050312244943</v>
      </c>
    </row>
    <row r="167" spans="1:14" x14ac:dyDescent="0.2">
      <c r="M167" s="1">
        <f>S132</f>
        <v>1.1305305671245915</v>
      </c>
      <c r="N167">
        <f>I67</f>
        <v>0.48387288444694404</v>
      </c>
    </row>
    <row r="168" spans="1:14" x14ac:dyDescent="0.2">
      <c r="M168">
        <v>1</v>
      </c>
      <c r="N168">
        <f>I83</f>
        <v>0.61174402056593336</v>
      </c>
    </row>
    <row r="169" spans="1:14" x14ac:dyDescent="0.2">
      <c r="M169">
        <v>1</v>
      </c>
      <c r="N169">
        <f>I99</f>
        <v>0.9200600943714814</v>
      </c>
    </row>
    <row r="170" spans="1:14" x14ac:dyDescent="0.2">
      <c r="M170">
        <v>1</v>
      </c>
      <c r="N170">
        <f>I115</f>
        <v>1.3290542551012758</v>
      </c>
    </row>
    <row r="171" spans="1:14" x14ac:dyDescent="0.2">
      <c r="M171">
        <v>1</v>
      </c>
    </row>
    <row r="172" spans="1:14" x14ac:dyDescent="0.2">
      <c r="M172">
        <v>1</v>
      </c>
    </row>
    <row r="179" spans="12:15" x14ac:dyDescent="0.2">
      <c r="L179" t="s">
        <v>3</v>
      </c>
      <c r="M179">
        <f>AVERAGE(M163:M172)</f>
        <v>1.0484975278037711</v>
      </c>
      <c r="N179">
        <f>AVERAGE(N163:N172)</f>
        <v>0.96959866865549937</v>
      </c>
    </row>
    <row r="180" spans="12:15" x14ac:dyDescent="0.2">
      <c r="L180" t="s">
        <v>2</v>
      </c>
      <c r="M180">
        <f>STDEV(M163:M172)</f>
        <v>6.4886769769710223E-2</v>
      </c>
      <c r="N180">
        <f>STDEV(N163:N172)</f>
        <v>0.3324516028251166</v>
      </c>
    </row>
    <row r="181" spans="12:15" x14ac:dyDescent="0.2">
      <c r="L181" t="s">
        <v>1</v>
      </c>
      <c r="N181">
        <f>TTEST(M163:M172,N163:N172,2,2)</f>
        <v>0.47087703121838631</v>
      </c>
      <c r="O181" t="str">
        <f>IF(AND(N181&gt;=0.01, N181&lt;0.05), "Significativo *", IF(AND(N181&gt;=0.001, N181&lt;0.01), "Significativo **", IF(N181&lt;0.001, "Significativo ***", "Non significativo")))</f>
        <v>Non significativo</v>
      </c>
    </row>
    <row r="183" spans="12:15" x14ac:dyDescent="0.2">
      <c r="L183" t="s">
        <v>37</v>
      </c>
      <c r="M183" t="s">
        <v>0</v>
      </c>
    </row>
    <row r="184" spans="12:15" x14ac:dyDescent="0.2">
      <c r="L184">
        <f>M179</f>
        <v>1.0484975278037711</v>
      </c>
      <c r="M184">
        <f>N179</f>
        <v>0.96959866865549937</v>
      </c>
    </row>
    <row r="185" spans="12:15" x14ac:dyDescent="0.2">
      <c r="L185">
        <f>M180</f>
        <v>6.4886769769710223E-2</v>
      </c>
      <c r="M185">
        <f>N180</f>
        <v>0.3324516028251166</v>
      </c>
    </row>
  </sheetData>
  <conditionalFormatting sqref="I2">
    <cfRule type="cellIs" dxfId="89" priority="36" stopIfTrue="1" operator="lessThan">
      <formula>1</formula>
    </cfRule>
    <cfRule type="cellIs" dxfId="88" priority="35" stopIfTrue="1" operator="greaterThan">
      <formula>1</formula>
    </cfRule>
  </conditionalFormatting>
  <conditionalFormatting sqref="I18">
    <cfRule type="cellIs" dxfId="87" priority="32" stopIfTrue="1" operator="lessThan">
      <formula>1</formula>
    </cfRule>
    <cfRule type="cellIs" dxfId="86" priority="31" stopIfTrue="1" operator="greaterThan">
      <formula>1</formula>
    </cfRule>
  </conditionalFormatting>
  <conditionalFormatting sqref="I35">
    <cfRule type="cellIs" dxfId="85" priority="30" stopIfTrue="1" operator="lessThan">
      <formula>1</formula>
    </cfRule>
    <cfRule type="cellIs" dxfId="84" priority="29" stopIfTrue="1" operator="greaterThan">
      <formula>1</formula>
    </cfRule>
  </conditionalFormatting>
  <conditionalFormatting sqref="I51">
    <cfRule type="cellIs" dxfId="83" priority="26" stopIfTrue="1" operator="lessThan">
      <formula>1</formula>
    </cfRule>
    <cfRule type="cellIs" dxfId="82" priority="25" stopIfTrue="1" operator="greaterThan">
      <formula>1</formula>
    </cfRule>
  </conditionalFormatting>
  <conditionalFormatting sqref="I67">
    <cfRule type="cellIs" dxfId="81" priority="11" stopIfTrue="1" operator="greaterThan">
      <formula>1</formula>
    </cfRule>
    <cfRule type="cellIs" dxfId="80" priority="12" stopIfTrue="1" operator="lessThan">
      <formula>1</formula>
    </cfRule>
  </conditionalFormatting>
  <conditionalFormatting sqref="I83">
    <cfRule type="cellIs" dxfId="79" priority="7" stopIfTrue="1" operator="greaterThan">
      <formula>1</formula>
    </cfRule>
    <cfRule type="cellIs" dxfId="78" priority="8" stopIfTrue="1" operator="lessThan">
      <formula>1</formula>
    </cfRule>
  </conditionalFormatting>
  <conditionalFormatting sqref="I99">
    <cfRule type="cellIs" dxfId="77" priority="5" stopIfTrue="1" operator="greaterThan">
      <formula>1</formula>
    </cfRule>
    <cfRule type="cellIs" dxfId="76" priority="6" stopIfTrue="1" operator="lessThan">
      <formula>1</formula>
    </cfRule>
  </conditionalFormatting>
  <conditionalFormatting sqref="I115">
    <cfRule type="cellIs" dxfId="75" priority="1" stopIfTrue="1" operator="greaterThan">
      <formula>1</formula>
    </cfRule>
    <cfRule type="cellIs" dxfId="74" priority="2" stopIfTrue="1" operator="lessThan">
      <formula>1</formula>
    </cfRule>
  </conditionalFormatting>
  <conditionalFormatting sqref="I132">
    <cfRule type="cellIs" dxfId="73" priority="23" stopIfTrue="1" operator="greaterThan">
      <formula>1</formula>
    </cfRule>
    <cfRule type="cellIs" dxfId="72" priority="24" stopIfTrue="1" operator="lessThan">
      <formula>1</formula>
    </cfRule>
  </conditionalFormatting>
  <conditionalFormatting sqref="I148">
    <cfRule type="cellIs" dxfId="71" priority="20" stopIfTrue="1" operator="lessThan">
      <formula>1</formula>
    </cfRule>
    <cfRule type="cellIs" dxfId="70" priority="19" stopIfTrue="1" operator="greaterThan">
      <formula>1</formula>
    </cfRule>
  </conditionalFormatting>
  <conditionalFormatting sqref="S2">
    <cfRule type="cellIs" dxfId="69" priority="33" stopIfTrue="1" operator="greaterThan">
      <formula>1</formula>
    </cfRule>
    <cfRule type="cellIs" dxfId="68" priority="34" stopIfTrue="1" operator="lessThan">
      <formula>1</formula>
    </cfRule>
  </conditionalFormatting>
  <conditionalFormatting sqref="S35">
    <cfRule type="cellIs" dxfId="67" priority="27" stopIfTrue="1" operator="greaterThan">
      <formula>1</formula>
    </cfRule>
    <cfRule type="cellIs" dxfId="66" priority="28" stopIfTrue="1" operator="lessThan">
      <formula>1</formula>
    </cfRule>
  </conditionalFormatting>
  <conditionalFormatting sqref="S67">
    <cfRule type="cellIs" dxfId="65" priority="10" stopIfTrue="1" operator="lessThan">
      <formula>1</formula>
    </cfRule>
    <cfRule type="cellIs" dxfId="64" priority="9" stopIfTrue="1" operator="greaterThan">
      <formula>1</formula>
    </cfRule>
  </conditionalFormatting>
  <conditionalFormatting sqref="S99">
    <cfRule type="cellIs" dxfId="63" priority="4" stopIfTrue="1" operator="lessThan">
      <formula>1</formula>
    </cfRule>
    <cfRule type="cellIs" dxfId="62" priority="3" stopIfTrue="1" operator="greaterThan">
      <formula>1</formula>
    </cfRule>
  </conditionalFormatting>
  <conditionalFormatting sqref="S132">
    <cfRule type="cellIs" dxfId="61" priority="21" stopIfTrue="1" operator="greaterThan">
      <formula>1</formula>
    </cfRule>
    <cfRule type="cellIs" dxfId="60" priority="22" stopIfTrue="1" operator="lessThan">
      <formula>1</formula>
    </cfRule>
  </conditionalFormatting>
  <conditionalFormatting sqref="BN67">
    <cfRule type="cellIs" dxfId="59" priority="17" stopIfTrue="1" operator="greaterThan">
      <formula>1</formula>
    </cfRule>
    <cfRule type="cellIs" dxfId="58" priority="18" stopIfTrue="1" operator="lessThan">
      <formula>1</formula>
    </cfRule>
  </conditionalFormatting>
  <conditionalFormatting sqref="BN83">
    <cfRule type="cellIs" dxfId="57" priority="14" stopIfTrue="1" operator="lessThan">
      <formula>1</formula>
    </cfRule>
    <cfRule type="cellIs" dxfId="56" priority="13" stopIfTrue="1" operator="greaterThan">
      <formula>1</formula>
    </cfRule>
  </conditionalFormatting>
  <conditionalFormatting sqref="BX67">
    <cfRule type="cellIs" dxfId="55" priority="16" stopIfTrue="1" operator="lessThan">
      <formula>1</formula>
    </cfRule>
    <cfRule type="cellIs" dxfId="54" priority="15" stopIfTrue="1" operator="greaterThan">
      <formula>1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55484-FC70-DE4D-BC66-64DEEDE46E6E}">
  <sheetPr>
    <tabColor rgb="FFFFFF00"/>
  </sheetPr>
  <dimension ref="A1:BX150"/>
  <sheetViews>
    <sheetView topLeftCell="A128" workbookViewId="0">
      <selection activeCell="N145" sqref="N145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16</v>
      </c>
      <c r="B1" s="19" t="s">
        <v>15</v>
      </c>
      <c r="C1" s="19" t="s">
        <v>14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10</v>
      </c>
      <c r="K1" s="20" t="s">
        <v>16</v>
      </c>
      <c r="L1" s="19" t="s">
        <v>15</v>
      </c>
      <c r="M1" s="19" t="s">
        <v>14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10</v>
      </c>
    </row>
    <row r="2" spans="1:19" x14ac:dyDescent="0.2">
      <c r="A2" s="17" t="s">
        <v>43</v>
      </c>
      <c r="B2" s="16" t="s">
        <v>44</v>
      </c>
      <c r="C2" s="4" t="s">
        <v>82</v>
      </c>
      <c r="D2" s="4"/>
      <c r="E2" s="15">
        <f>P19</f>
        <v>27.284099999999999</v>
      </c>
      <c r="F2" s="4">
        <f>AVERAGE(E2)</f>
        <v>27.284099999999999</v>
      </c>
      <c r="G2" s="4">
        <f>SUM(F2,-F9)</f>
        <v>7.0230999999999995</v>
      </c>
      <c r="H2" s="4">
        <f>SUM(G5,-G2)</f>
        <v>2.706900000000001</v>
      </c>
      <c r="I2" s="14">
        <f>POWER(2,-H2)</f>
        <v>0.1531587822779763</v>
      </c>
      <c r="K2" s="17" t="s">
        <v>28</v>
      </c>
      <c r="L2" s="16" t="s">
        <v>27</v>
      </c>
      <c r="M2" s="4" t="s">
        <v>82</v>
      </c>
      <c r="N2" s="4"/>
      <c r="O2" s="15">
        <f>P19</f>
        <v>27.284099999999999</v>
      </c>
      <c r="P2" s="4">
        <f>AVERAGE(O2)</f>
        <v>27.284099999999999</v>
      </c>
      <c r="Q2" s="4">
        <f>SUM(P2,-P9)</f>
        <v>7.0230999999999995</v>
      </c>
      <c r="R2" s="4">
        <f>SUM(Q5,-Q2)</f>
        <v>-6.4299999999999358E-2</v>
      </c>
      <c r="S2" s="14">
        <f>POWER(2,-R2)</f>
        <v>1.0455774993296578</v>
      </c>
    </row>
    <row r="3" spans="1:19" x14ac:dyDescent="0.2">
      <c r="A3" s="4" t="s">
        <v>5</v>
      </c>
      <c r="B3" s="7"/>
      <c r="C3" s="4" t="s">
        <v>82</v>
      </c>
      <c r="D3" s="7"/>
      <c r="F3" s="4"/>
      <c r="G3" s="4"/>
      <c r="H3" s="4"/>
      <c r="I3" s="5"/>
      <c r="K3" s="4" t="s">
        <v>5</v>
      </c>
      <c r="L3" s="7"/>
      <c r="M3" s="4" t="s">
        <v>82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82</v>
      </c>
      <c r="D5" s="6"/>
      <c r="E5">
        <f>P21</f>
        <v>31.242799999999999</v>
      </c>
      <c r="F5" s="4">
        <f>AVERAGE(E5:E6)</f>
        <v>31.242799999999999</v>
      </c>
      <c r="G5" s="4">
        <f>SUM(F5,-F12)</f>
        <v>9.73</v>
      </c>
      <c r="H5" s="4"/>
      <c r="I5" s="5"/>
      <c r="K5" s="4" t="s">
        <v>6</v>
      </c>
      <c r="L5" s="7"/>
      <c r="M5" s="4" t="s">
        <v>82</v>
      </c>
      <c r="N5" s="6"/>
      <c r="O5" s="15">
        <f>P20</f>
        <v>27.2103</v>
      </c>
      <c r="P5" s="4">
        <f>AVERAGE(O5:O6)</f>
        <v>27.2103</v>
      </c>
      <c r="Q5" s="4">
        <f>SUM(P5,-P12)</f>
        <v>6.9588000000000001</v>
      </c>
      <c r="R5" s="4"/>
      <c r="S5" s="5"/>
    </row>
    <row r="6" spans="1:19" x14ac:dyDescent="0.2">
      <c r="A6" s="4" t="s">
        <v>6</v>
      </c>
      <c r="B6" s="7"/>
      <c r="C6" s="4" t="s">
        <v>82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82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102</v>
      </c>
      <c r="D9" s="7"/>
      <c r="E9" s="10">
        <f>O19</f>
        <v>20.260999999999999</v>
      </c>
      <c r="F9" s="4">
        <f>AVERAGE(E9)</f>
        <v>20.260999999999999</v>
      </c>
      <c r="G9" s="4"/>
      <c r="H9" s="4"/>
      <c r="I9" s="5"/>
      <c r="K9" s="4" t="s">
        <v>8</v>
      </c>
      <c r="L9" s="7"/>
      <c r="M9" s="4" t="s">
        <v>102</v>
      </c>
      <c r="N9" s="7"/>
      <c r="O9" s="10">
        <f>O19</f>
        <v>20.260999999999999</v>
      </c>
      <c r="P9" s="4">
        <f>AVERAGE(O9)</f>
        <v>20.260999999999999</v>
      </c>
      <c r="Q9" s="4"/>
      <c r="R9" s="4"/>
      <c r="S9" s="5"/>
    </row>
    <row r="10" spans="1:19" x14ac:dyDescent="0.2">
      <c r="A10" s="4" t="s">
        <v>5</v>
      </c>
      <c r="B10" s="7"/>
      <c r="C10" s="4" t="s">
        <v>102</v>
      </c>
      <c r="D10" s="7"/>
      <c r="F10" s="4"/>
      <c r="G10" s="4"/>
      <c r="H10" s="4"/>
      <c r="I10" s="5"/>
      <c r="K10" s="4" t="s">
        <v>5</v>
      </c>
      <c r="L10" s="7"/>
      <c r="M10" s="4" t="s">
        <v>102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102</v>
      </c>
      <c r="D12" s="6"/>
      <c r="E12">
        <f>O21</f>
        <v>21.512799999999999</v>
      </c>
      <c r="F12" s="4">
        <f>AVERAGE(E12:E13)</f>
        <v>21.512799999999999</v>
      </c>
      <c r="G12" s="4"/>
      <c r="H12" s="4"/>
      <c r="I12" s="5"/>
      <c r="K12" s="4" t="s">
        <v>6</v>
      </c>
      <c r="L12" s="7"/>
      <c r="M12" s="4" t="s">
        <v>102</v>
      </c>
      <c r="N12" s="6"/>
      <c r="O12" s="21">
        <f>O20</f>
        <v>20.2515</v>
      </c>
      <c r="P12" s="4">
        <f>AVERAGE(O12:O13)</f>
        <v>20.2515</v>
      </c>
      <c r="Q12" s="4"/>
      <c r="R12" s="4"/>
      <c r="S12" s="5"/>
    </row>
    <row r="13" spans="1:19" x14ac:dyDescent="0.2">
      <c r="A13" s="4" t="s">
        <v>6</v>
      </c>
      <c r="B13" s="7"/>
      <c r="C13" s="4" t="s">
        <v>102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102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16</v>
      </c>
      <c r="B17" s="19" t="s">
        <v>15</v>
      </c>
      <c r="C17" s="19" t="s">
        <v>14</v>
      </c>
      <c r="D17" s="19" t="s">
        <v>13</v>
      </c>
      <c r="E17" s="19" t="s">
        <v>12</v>
      </c>
      <c r="F17" s="19" t="s">
        <v>11</v>
      </c>
      <c r="G17" s="19" t="s">
        <v>25</v>
      </c>
      <c r="H17" s="19" t="s">
        <v>26</v>
      </c>
      <c r="I17" s="18" t="s">
        <v>10</v>
      </c>
    </row>
    <row r="18" spans="1:16" x14ac:dyDescent="0.2">
      <c r="A18" s="17" t="s">
        <v>21</v>
      </c>
      <c r="B18" s="16" t="s">
        <v>29</v>
      </c>
      <c r="C18" s="4" t="s">
        <v>82</v>
      </c>
      <c r="D18" s="4"/>
      <c r="E18" s="15">
        <f>P19</f>
        <v>27.284099999999999</v>
      </c>
      <c r="F18" s="4">
        <f>AVERAGE(E18:E19)</f>
        <v>27.284099999999999</v>
      </c>
      <c r="G18" s="4">
        <f>SUM(F18,-F25)</f>
        <v>7.0230999999999995</v>
      </c>
      <c r="H18" s="4">
        <f>SUM(G21,-G18)</f>
        <v>3.3181000000000012</v>
      </c>
      <c r="I18" s="14">
        <f>POWER(2,-H18)</f>
        <v>0.1002656956647647</v>
      </c>
      <c r="O18" s="13" t="s">
        <v>102</v>
      </c>
      <c r="P18" s="13" t="s">
        <v>82</v>
      </c>
    </row>
    <row r="19" spans="1:16" x14ac:dyDescent="0.2">
      <c r="A19" s="4" t="s">
        <v>5</v>
      </c>
      <c r="B19" s="7"/>
      <c r="C19" s="4" t="s">
        <v>82</v>
      </c>
      <c r="D19" s="7"/>
      <c r="E19" s="8" t="s">
        <v>7</v>
      </c>
      <c r="F19" s="4"/>
      <c r="G19" s="4"/>
      <c r="H19" s="4"/>
      <c r="I19" s="5"/>
      <c r="N19" s="25" t="s">
        <v>54</v>
      </c>
      <c r="O19" s="24">
        <v>20.260999999999999</v>
      </c>
      <c r="P19" s="24">
        <v>27.284099999999999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54</v>
      </c>
      <c r="O20" s="24">
        <v>20.2515</v>
      </c>
      <c r="P20" s="24">
        <v>27.2103</v>
      </c>
    </row>
    <row r="21" spans="1:16" x14ac:dyDescent="0.2">
      <c r="A21" s="4" t="s">
        <v>6</v>
      </c>
      <c r="B21" s="7"/>
      <c r="C21" s="4" t="s">
        <v>82</v>
      </c>
      <c r="D21" s="6"/>
      <c r="E21">
        <f>P22</f>
        <v>31.970700000000001</v>
      </c>
      <c r="F21" s="4">
        <f>AVERAGE(E21:E22)</f>
        <v>31.970700000000001</v>
      </c>
      <c r="G21" s="4">
        <f>SUM(F21,-F28)</f>
        <v>10.341200000000001</v>
      </c>
      <c r="H21" s="4"/>
      <c r="I21" s="5"/>
      <c r="N21" s="25" t="s">
        <v>20</v>
      </c>
      <c r="O21" s="24">
        <v>21.512799999999999</v>
      </c>
      <c r="P21" s="24">
        <v>31.242799999999999</v>
      </c>
    </row>
    <row r="22" spans="1:16" x14ac:dyDescent="0.2">
      <c r="A22" s="4" t="s">
        <v>6</v>
      </c>
      <c r="B22" s="7"/>
      <c r="C22" s="4" t="s">
        <v>82</v>
      </c>
      <c r="D22" s="4"/>
      <c r="E22" s="8" t="s">
        <v>7</v>
      </c>
      <c r="F22" s="4"/>
      <c r="G22" s="4"/>
      <c r="H22" s="4"/>
      <c r="I22" s="5"/>
      <c r="N22" s="25" t="s">
        <v>20</v>
      </c>
      <c r="O22" s="24">
        <v>21.6295</v>
      </c>
      <c r="P22" s="24">
        <v>31.970700000000001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102</v>
      </c>
      <c r="D25" s="7"/>
      <c r="E25" s="10">
        <f>O19</f>
        <v>20.260999999999999</v>
      </c>
      <c r="F25" s="4">
        <f>AVERAGE(E25:E26)</f>
        <v>20.260999999999999</v>
      </c>
      <c r="G25" s="4"/>
      <c r="H25" s="4"/>
      <c r="I25" s="5"/>
    </row>
    <row r="26" spans="1:16" x14ac:dyDescent="0.2">
      <c r="A26" s="4" t="s">
        <v>5</v>
      </c>
      <c r="B26" s="7"/>
      <c r="C26" s="4" t="s">
        <v>102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102</v>
      </c>
      <c r="D28" s="6"/>
      <c r="E28">
        <f>O22</f>
        <v>21.6295</v>
      </c>
      <c r="F28" s="4">
        <f>AVERAGE(E28:E29)</f>
        <v>21.6295</v>
      </c>
      <c r="G28" s="4"/>
      <c r="H28" s="4"/>
      <c r="I28" s="5"/>
    </row>
    <row r="29" spans="1:16" x14ac:dyDescent="0.2">
      <c r="A29" s="4" t="s">
        <v>6</v>
      </c>
      <c r="B29" s="7"/>
      <c r="C29" s="4" t="s">
        <v>102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16</v>
      </c>
      <c r="B34" s="19" t="s">
        <v>15</v>
      </c>
      <c r="C34" s="19" t="s">
        <v>14</v>
      </c>
      <c r="D34" s="19" t="s">
        <v>13</v>
      </c>
      <c r="E34" s="19" t="s">
        <v>12</v>
      </c>
      <c r="F34" s="19" t="s">
        <v>11</v>
      </c>
      <c r="G34" s="19" t="s">
        <v>25</v>
      </c>
      <c r="H34" s="19" t="s">
        <v>26</v>
      </c>
      <c r="I34" s="18" t="s">
        <v>10</v>
      </c>
      <c r="K34" s="20" t="s">
        <v>16</v>
      </c>
      <c r="L34" s="19" t="s">
        <v>15</v>
      </c>
      <c r="M34" s="19" t="s">
        <v>14</v>
      </c>
      <c r="N34" s="19" t="s">
        <v>13</v>
      </c>
      <c r="O34" s="19" t="s">
        <v>12</v>
      </c>
      <c r="P34" s="19" t="s">
        <v>11</v>
      </c>
      <c r="Q34" s="19" t="s">
        <v>25</v>
      </c>
      <c r="R34" s="19" t="s">
        <v>26</v>
      </c>
      <c r="S34" s="18" t="s">
        <v>10</v>
      </c>
    </row>
    <row r="35" spans="1:19" x14ac:dyDescent="0.2">
      <c r="A35" s="17" t="s">
        <v>19</v>
      </c>
      <c r="B35" s="16" t="s">
        <v>27</v>
      </c>
      <c r="C35" s="4" t="s">
        <v>82</v>
      </c>
      <c r="D35" s="4"/>
      <c r="E35" s="15">
        <f>P53</f>
        <v>26.787600000000001</v>
      </c>
      <c r="F35" s="4">
        <f>AVERAGE(E35)</f>
        <v>26.787600000000001</v>
      </c>
      <c r="G35" s="4">
        <f>SUM(F35,-F42)</f>
        <v>6.8268000000000022</v>
      </c>
      <c r="H35" s="4">
        <f>SUM(G38,-G35)</f>
        <v>1.525500000000001</v>
      </c>
      <c r="I35" s="14">
        <f>POWER(2,-H35)</f>
        <v>0.34735914858971173</v>
      </c>
      <c r="K35" s="17" t="s">
        <v>31</v>
      </c>
      <c r="L35" s="16" t="s">
        <v>27</v>
      </c>
      <c r="M35" s="4" t="s">
        <v>82</v>
      </c>
      <c r="N35" s="4"/>
      <c r="O35" s="15">
        <f>P53</f>
        <v>26.787600000000001</v>
      </c>
      <c r="P35" s="4">
        <f>AVERAGE(O35)</f>
        <v>26.787600000000001</v>
      </c>
      <c r="Q35" s="4">
        <f>SUM(P35,-P42)</f>
        <v>6.8268000000000022</v>
      </c>
      <c r="R35" s="4">
        <f>SUM(Q38,-Q35)</f>
        <v>0.16469999999999985</v>
      </c>
      <c r="S35" s="14">
        <f>POWER(2,-R35)</f>
        <v>0.89211401002681712</v>
      </c>
    </row>
    <row r="36" spans="1:19" x14ac:dyDescent="0.2">
      <c r="A36" s="4" t="s">
        <v>5</v>
      </c>
      <c r="B36" s="7"/>
      <c r="C36" s="4" t="s">
        <v>82</v>
      </c>
      <c r="D36" s="7"/>
      <c r="F36" s="4"/>
      <c r="G36" s="4"/>
      <c r="H36" s="4"/>
      <c r="I36" s="5"/>
      <c r="K36" s="4" t="s">
        <v>5</v>
      </c>
      <c r="L36" s="7"/>
      <c r="M36" s="4" t="s">
        <v>82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82</v>
      </c>
      <c r="D38" s="6"/>
      <c r="E38">
        <f>P55</f>
        <v>26.563300000000002</v>
      </c>
      <c r="F38" s="4">
        <f>AVERAGE(E38:E39)</f>
        <v>26.563300000000002</v>
      </c>
      <c r="G38" s="4">
        <f>SUM(F38,-F45)</f>
        <v>8.3523000000000032</v>
      </c>
      <c r="H38" s="4"/>
      <c r="I38" s="5"/>
      <c r="K38" s="4" t="s">
        <v>6</v>
      </c>
      <c r="L38" s="7"/>
      <c r="M38" s="4" t="s">
        <v>82</v>
      </c>
      <c r="N38" s="6"/>
      <c r="O38" s="15">
        <f>P54</f>
        <v>26.823</v>
      </c>
      <c r="P38" s="4">
        <f>AVERAGE(O38:O39)</f>
        <v>26.823</v>
      </c>
      <c r="Q38" s="4">
        <f>SUM(P38,-P45)</f>
        <v>6.991500000000002</v>
      </c>
      <c r="R38" s="4"/>
      <c r="S38" s="5"/>
    </row>
    <row r="39" spans="1:19" x14ac:dyDescent="0.2">
      <c r="A39" s="4" t="s">
        <v>6</v>
      </c>
      <c r="B39" s="7"/>
      <c r="C39" s="4" t="s">
        <v>82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82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102</v>
      </c>
      <c r="D42" s="7"/>
      <c r="E42" s="10">
        <f>O53</f>
        <v>19.960799999999999</v>
      </c>
      <c r="F42" s="4">
        <f>AVERAGE(E42)</f>
        <v>19.960799999999999</v>
      </c>
      <c r="G42" s="4"/>
      <c r="H42" s="4"/>
      <c r="I42" s="5"/>
      <c r="K42" s="4" t="s">
        <v>8</v>
      </c>
      <c r="L42" s="7"/>
      <c r="M42" s="4" t="s">
        <v>102</v>
      </c>
      <c r="N42" s="7"/>
      <c r="O42" s="10">
        <f>O53</f>
        <v>19.960799999999999</v>
      </c>
      <c r="P42" s="4">
        <f>AVERAGE(O42)</f>
        <v>19.960799999999999</v>
      </c>
      <c r="Q42" s="4"/>
      <c r="R42" s="4"/>
      <c r="S42" s="5"/>
    </row>
    <row r="43" spans="1:19" x14ac:dyDescent="0.2">
      <c r="A43" s="4" t="s">
        <v>5</v>
      </c>
      <c r="B43" s="7"/>
      <c r="C43" s="4" t="s">
        <v>102</v>
      </c>
      <c r="D43" s="7"/>
      <c r="F43" s="4"/>
      <c r="G43" s="4"/>
      <c r="H43" s="4"/>
      <c r="I43" s="5"/>
      <c r="K43" s="4" t="s">
        <v>5</v>
      </c>
      <c r="L43" s="7"/>
      <c r="M43" s="4" t="s">
        <v>102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102</v>
      </c>
      <c r="D45" s="6"/>
      <c r="E45">
        <f>O55</f>
        <v>18.210999999999999</v>
      </c>
      <c r="F45" s="4">
        <f>AVERAGE(E45:E46)</f>
        <v>18.210999999999999</v>
      </c>
      <c r="G45" s="4"/>
      <c r="H45" s="4"/>
      <c r="I45" s="5"/>
      <c r="K45" s="4" t="s">
        <v>6</v>
      </c>
      <c r="L45" s="7"/>
      <c r="M45" s="4" t="s">
        <v>102</v>
      </c>
      <c r="N45" s="6"/>
      <c r="O45" s="21">
        <f>O54</f>
        <v>19.831499999999998</v>
      </c>
      <c r="P45" s="4">
        <f>AVERAGE(O45:O46)</f>
        <v>19.831499999999998</v>
      </c>
      <c r="Q45" s="4"/>
      <c r="R45" s="4"/>
      <c r="S45" s="5"/>
    </row>
    <row r="46" spans="1:19" x14ac:dyDescent="0.2">
      <c r="A46" s="4" t="s">
        <v>6</v>
      </c>
      <c r="B46" s="7"/>
      <c r="C46" s="4" t="s">
        <v>102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102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16</v>
      </c>
      <c r="B50" s="19" t="s">
        <v>15</v>
      </c>
      <c r="C50" s="19" t="s">
        <v>14</v>
      </c>
      <c r="D50" s="19" t="s">
        <v>13</v>
      </c>
      <c r="E50" s="19" t="s">
        <v>12</v>
      </c>
      <c r="F50" s="19" t="s">
        <v>11</v>
      </c>
      <c r="G50" s="19" t="s">
        <v>25</v>
      </c>
      <c r="H50" s="19" t="s">
        <v>26</v>
      </c>
      <c r="I50" s="18" t="s">
        <v>10</v>
      </c>
    </row>
    <row r="51" spans="1:16" x14ac:dyDescent="0.2">
      <c r="A51" s="17" t="s">
        <v>19</v>
      </c>
      <c r="B51" s="16" t="s">
        <v>29</v>
      </c>
      <c r="C51" s="4" t="s">
        <v>82</v>
      </c>
      <c r="D51" s="4"/>
      <c r="E51" s="15">
        <f>P53</f>
        <v>26.787600000000001</v>
      </c>
      <c r="F51" s="4">
        <f>AVERAGE(E51:E52)</f>
        <v>26.787600000000001</v>
      </c>
      <c r="G51" s="4">
        <f>SUM(F51,-F58)</f>
        <v>6.8268000000000022</v>
      </c>
      <c r="H51" s="4">
        <f>SUM(G54,-G51)</f>
        <v>1.0641999999999996</v>
      </c>
      <c r="I51" s="14">
        <f>POWER(2,-H51)</f>
        <v>0.4782377766170095</v>
      </c>
    </row>
    <row r="52" spans="1:16" x14ac:dyDescent="0.2">
      <c r="A52" s="4" t="s">
        <v>5</v>
      </c>
      <c r="B52" s="7"/>
      <c r="C52" s="4" t="s">
        <v>82</v>
      </c>
      <c r="D52" s="7"/>
      <c r="E52" s="8" t="s">
        <v>7</v>
      </c>
      <c r="F52" s="4"/>
      <c r="G52" s="4"/>
      <c r="H52" s="4"/>
      <c r="I52" s="5"/>
      <c r="O52" s="13" t="s">
        <v>102</v>
      </c>
      <c r="P52" s="13" t="s">
        <v>82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55</v>
      </c>
      <c r="O53" s="24">
        <v>19.960799999999999</v>
      </c>
      <c r="P53" s="24">
        <v>26.787600000000001</v>
      </c>
    </row>
    <row r="54" spans="1:16" x14ac:dyDescent="0.2">
      <c r="A54" s="4" t="s">
        <v>6</v>
      </c>
      <c r="B54" s="7"/>
      <c r="C54" s="4" t="s">
        <v>82</v>
      </c>
      <c r="D54" s="6"/>
      <c r="E54">
        <f>P56</f>
        <v>26.1829</v>
      </c>
      <c r="F54" s="4">
        <f>AVERAGE(E54:E55)</f>
        <v>26.1829</v>
      </c>
      <c r="G54" s="4">
        <f>SUM(F54,-F61)</f>
        <v>7.8910000000000018</v>
      </c>
      <c r="H54" s="4"/>
      <c r="I54" s="5"/>
      <c r="N54" t="s">
        <v>55</v>
      </c>
      <c r="O54" s="24">
        <v>19.831499999999998</v>
      </c>
      <c r="P54" s="24">
        <v>26.823</v>
      </c>
    </row>
    <row r="55" spans="1:16" x14ac:dyDescent="0.2">
      <c r="A55" s="4" t="s">
        <v>6</v>
      </c>
      <c r="B55" s="7"/>
      <c r="C55" s="4" t="s">
        <v>82</v>
      </c>
      <c r="D55" s="4"/>
      <c r="E55" s="8" t="s">
        <v>7</v>
      </c>
      <c r="F55" s="4"/>
      <c r="G55" s="4"/>
      <c r="H55" s="4"/>
      <c r="I55" s="5"/>
      <c r="N55" t="s">
        <v>52</v>
      </c>
      <c r="O55" s="24">
        <v>18.210999999999999</v>
      </c>
      <c r="P55" s="24">
        <v>26.563300000000002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52</v>
      </c>
      <c r="O56" s="24">
        <v>18.291899999999998</v>
      </c>
      <c r="P56" s="24">
        <v>26.1829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102</v>
      </c>
      <c r="D58" s="7"/>
      <c r="E58" s="10">
        <f>O53</f>
        <v>19.960799999999999</v>
      </c>
      <c r="F58" s="4">
        <f>AVERAGE(E58:E59)</f>
        <v>19.960799999999999</v>
      </c>
      <c r="G58" s="4"/>
      <c r="H58" s="4"/>
      <c r="I58" s="5"/>
    </row>
    <row r="59" spans="1:16" x14ac:dyDescent="0.2">
      <c r="A59" s="4" t="s">
        <v>5</v>
      </c>
      <c r="B59" s="7"/>
      <c r="C59" s="4" t="s">
        <v>102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102</v>
      </c>
      <c r="D61" s="6"/>
      <c r="E61">
        <f>O56</f>
        <v>18.291899999999998</v>
      </c>
      <c r="F61" s="4">
        <f>AVERAGE(E61:E62)</f>
        <v>18.291899999999998</v>
      </c>
      <c r="G61" s="4"/>
      <c r="H61" s="4"/>
      <c r="I61" s="5"/>
    </row>
    <row r="62" spans="1:16" x14ac:dyDescent="0.2">
      <c r="A62" s="4" t="s">
        <v>6</v>
      </c>
      <c r="B62" s="7"/>
      <c r="C62" s="4" t="s">
        <v>102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16</v>
      </c>
      <c r="B66" s="19" t="s">
        <v>15</v>
      </c>
      <c r="C66" s="19" t="s">
        <v>14</v>
      </c>
      <c r="D66" s="19" t="s">
        <v>13</v>
      </c>
      <c r="E66" s="19" t="s">
        <v>12</v>
      </c>
      <c r="F66" s="19" t="s">
        <v>11</v>
      </c>
      <c r="G66" s="19" t="s">
        <v>25</v>
      </c>
      <c r="H66" s="19" t="s">
        <v>26</v>
      </c>
      <c r="I66" s="18" t="s">
        <v>10</v>
      </c>
      <c r="K66" s="20" t="s">
        <v>16</v>
      </c>
      <c r="L66" s="19" t="s">
        <v>15</v>
      </c>
      <c r="M66" s="19" t="s">
        <v>14</v>
      </c>
      <c r="N66" s="19" t="s">
        <v>13</v>
      </c>
      <c r="O66" s="19" t="s">
        <v>12</v>
      </c>
      <c r="P66" s="19" t="s">
        <v>11</v>
      </c>
      <c r="Q66" s="19" t="s">
        <v>25</v>
      </c>
      <c r="R66" s="19" t="s">
        <v>26</v>
      </c>
      <c r="S66" s="18" t="s">
        <v>10</v>
      </c>
      <c r="BF66" s="20" t="s">
        <v>16</v>
      </c>
      <c r="BG66" s="19" t="s">
        <v>15</v>
      </c>
      <c r="BH66" s="19" t="s">
        <v>14</v>
      </c>
      <c r="BI66" s="19" t="s">
        <v>13</v>
      </c>
      <c r="BJ66" s="19" t="s">
        <v>12</v>
      </c>
      <c r="BK66" s="19" t="s">
        <v>11</v>
      </c>
      <c r="BL66" s="19" t="s">
        <v>25</v>
      </c>
      <c r="BM66" s="19" t="s">
        <v>26</v>
      </c>
      <c r="BN66" s="18" t="s">
        <v>10</v>
      </c>
      <c r="BP66" s="20" t="s">
        <v>16</v>
      </c>
      <c r="BQ66" s="19" t="s">
        <v>15</v>
      </c>
      <c r="BR66" s="19" t="s">
        <v>14</v>
      </c>
      <c r="BS66" s="19" t="s">
        <v>13</v>
      </c>
      <c r="BT66" s="19" t="s">
        <v>12</v>
      </c>
      <c r="BU66" s="19" t="s">
        <v>11</v>
      </c>
      <c r="BV66" s="19" t="s">
        <v>25</v>
      </c>
      <c r="BW66" s="19" t="s">
        <v>26</v>
      </c>
      <c r="BX66" s="18" t="s">
        <v>10</v>
      </c>
    </row>
    <row r="67" spans="1:76" x14ac:dyDescent="0.2">
      <c r="A67" s="17" t="s">
        <v>22</v>
      </c>
      <c r="B67" s="16" t="s">
        <v>27</v>
      </c>
      <c r="C67" s="4" t="s">
        <v>82</v>
      </c>
      <c r="D67" s="4"/>
      <c r="E67" s="15">
        <f>P87</f>
        <v>27.265000000000001</v>
      </c>
      <c r="F67" s="4">
        <f>AVERAGE(E67)</f>
        <v>27.265000000000001</v>
      </c>
      <c r="G67" s="4">
        <f>SUM(F67,-F74)</f>
        <v>7.6585000000000001</v>
      </c>
      <c r="H67" s="4">
        <f>SUM(G70,-G67)</f>
        <v>-0.10040000000000049</v>
      </c>
      <c r="I67" s="14">
        <f>POWER(2,-H67)</f>
        <v>1.0720706624365466</v>
      </c>
      <c r="K67" s="17" t="s">
        <v>33</v>
      </c>
      <c r="L67" s="16" t="s">
        <v>27</v>
      </c>
      <c r="M67" s="4" t="s">
        <v>82</v>
      </c>
      <c r="N67" s="4"/>
      <c r="O67" s="15">
        <f>P87</f>
        <v>27.265000000000001</v>
      </c>
      <c r="P67" s="4">
        <f>AVERAGE(O67)</f>
        <v>27.265000000000001</v>
      </c>
      <c r="Q67" s="4">
        <f>SUM(P67,-P74)</f>
        <v>7.6585000000000001</v>
      </c>
      <c r="R67" s="4">
        <f>SUM(Q70,-Q67)</f>
        <v>-0.57280000000000086</v>
      </c>
      <c r="S67" s="14">
        <f>POWER(2,-R67)</f>
        <v>1.487407549671377</v>
      </c>
      <c r="BF67" s="17" t="s">
        <v>19</v>
      </c>
      <c r="BG67" s="16" t="s">
        <v>27</v>
      </c>
      <c r="BH67" s="4" t="s">
        <v>82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31</v>
      </c>
      <c r="BQ67" s="16" t="s">
        <v>27</v>
      </c>
      <c r="BR67" s="4" t="s">
        <v>82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82</v>
      </c>
      <c r="D68" s="7"/>
      <c r="F68" s="4"/>
      <c r="G68" s="4"/>
      <c r="H68" s="4"/>
      <c r="I68" s="5"/>
      <c r="K68" s="4" t="s">
        <v>5</v>
      </c>
      <c r="L68" s="7"/>
      <c r="M68" s="4" t="s">
        <v>82</v>
      </c>
      <c r="N68" s="7"/>
      <c r="P68" s="4"/>
      <c r="Q68" s="4"/>
      <c r="R68" s="4"/>
      <c r="S68" s="5"/>
      <c r="BF68" s="4" t="s">
        <v>5</v>
      </c>
      <c r="BG68" s="7"/>
      <c r="BH68" s="4" t="s">
        <v>82</v>
      </c>
      <c r="BI68" s="7"/>
      <c r="BK68" s="4"/>
      <c r="BL68" s="4"/>
      <c r="BM68" s="4"/>
      <c r="BN68" s="5"/>
      <c r="BP68" s="4" t="s">
        <v>5</v>
      </c>
      <c r="BQ68" s="7"/>
      <c r="BR68" s="4" t="s">
        <v>82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82</v>
      </c>
      <c r="D70" s="6"/>
      <c r="E70">
        <f>P89</f>
        <v>27.6614</v>
      </c>
      <c r="F70" s="4">
        <f>AVERAGE(E70:E71)</f>
        <v>27.6614</v>
      </c>
      <c r="G70" s="4">
        <f>SUM(F70,-F77)</f>
        <v>7.5580999999999996</v>
      </c>
      <c r="H70" s="4"/>
      <c r="I70" s="5"/>
      <c r="K70" s="4" t="s">
        <v>6</v>
      </c>
      <c r="L70" s="7"/>
      <c r="M70" s="4" t="s">
        <v>82</v>
      </c>
      <c r="N70" s="6"/>
      <c r="O70" s="15">
        <f>P88</f>
        <v>27.120200000000001</v>
      </c>
      <c r="P70" s="4">
        <f>AVERAGE(O70:O71)</f>
        <v>27.120200000000001</v>
      </c>
      <c r="Q70" s="4">
        <f>SUM(P70,-P77)</f>
        <v>7.0856999999999992</v>
      </c>
      <c r="R70" s="4"/>
      <c r="S70" s="5"/>
      <c r="BF70" s="4" t="s">
        <v>6</v>
      </c>
      <c r="BG70" s="7"/>
      <c r="BH70" s="4" t="s">
        <v>82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82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82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82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82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82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102</v>
      </c>
      <c r="D74" s="7"/>
      <c r="E74" s="10">
        <f>O87</f>
        <v>19.6065</v>
      </c>
      <c r="F74" s="4">
        <f>AVERAGE(E74)</f>
        <v>19.6065</v>
      </c>
      <c r="G74" s="4"/>
      <c r="H74" s="4"/>
      <c r="I74" s="5"/>
      <c r="K74" s="4" t="s">
        <v>8</v>
      </c>
      <c r="L74" s="7"/>
      <c r="M74" s="4" t="s">
        <v>102</v>
      </c>
      <c r="N74" s="7"/>
      <c r="O74" s="10">
        <f>O87</f>
        <v>19.6065</v>
      </c>
      <c r="P74" s="4">
        <f>AVERAGE(O74)</f>
        <v>19.6065</v>
      </c>
      <c r="Q74" s="4"/>
      <c r="R74" s="4"/>
      <c r="S74" s="5"/>
      <c r="BF74" s="4" t="s">
        <v>8</v>
      </c>
      <c r="BG74" s="7"/>
      <c r="BH74" s="4" t="s">
        <v>102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102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102</v>
      </c>
      <c r="D75" s="7"/>
      <c r="F75" s="4"/>
      <c r="G75" s="4"/>
      <c r="H75" s="4"/>
      <c r="I75" s="5"/>
      <c r="K75" s="4" t="s">
        <v>5</v>
      </c>
      <c r="L75" s="7"/>
      <c r="M75" s="4" t="s">
        <v>102</v>
      </c>
      <c r="N75" s="7"/>
      <c r="P75" s="4"/>
      <c r="Q75" s="4"/>
      <c r="R75" s="4"/>
      <c r="S75" s="5"/>
      <c r="BF75" s="4" t="s">
        <v>5</v>
      </c>
      <c r="BG75" s="7"/>
      <c r="BH75" s="4" t="s">
        <v>102</v>
      </c>
      <c r="BI75" s="7"/>
      <c r="BK75" s="4"/>
      <c r="BL75" s="4"/>
      <c r="BM75" s="4"/>
      <c r="BN75" s="5"/>
      <c r="BP75" s="4" t="s">
        <v>5</v>
      </c>
      <c r="BQ75" s="7"/>
      <c r="BR75" s="4" t="s">
        <v>102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102</v>
      </c>
      <c r="D77" s="6"/>
      <c r="E77">
        <f>O89</f>
        <v>20.103300000000001</v>
      </c>
      <c r="F77" s="4">
        <f>AVERAGE(E77:E78)</f>
        <v>20.103300000000001</v>
      </c>
      <c r="G77" s="4"/>
      <c r="H77" s="4"/>
      <c r="I77" s="5"/>
      <c r="K77" s="4" t="s">
        <v>6</v>
      </c>
      <c r="L77" s="7"/>
      <c r="M77" s="4" t="s">
        <v>102</v>
      </c>
      <c r="N77" s="6"/>
      <c r="O77" s="21">
        <f>O88</f>
        <v>20.034500000000001</v>
      </c>
      <c r="P77" s="4">
        <f>AVERAGE(O77:O78)</f>
        <v>20.034500000000001</v>
      </c>
      <c r="Q77" s="4"/>
      <c r="R77" s="4"/>
      <c r="S77" s="5"/>
      <c r="BF77" s="4" t="s">
        <v>6</v>
      </c>
      <c r="BG77" s="7"/>
      <c r="BH77" s="4" t="s">
        <v>102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102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102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102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102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102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16</v>
      </c>
      <c r="B82" s="19" t="s">
        <v>15</v>
      </c>
      <c r="C82" s="19" t="s">
        <v>14</v>
      </c>
      <c r="D82" s="19" t="s">
        <v>13</v>
      </c>
      <c r="E82" s="19" t="s">
        <v>12</v>
      </c>
      <c r="F82" s="19" t="s">
        <v>11</v>
      </c>
      <c r="G82" s="19" t="s">
        <v>25</v>
      </c>
      <c r="H82" s="19" t="s">
        <v>26</v>
      </c>
      <c r="I82" s="18" t="s">
        <v>10</v>
      </c>
      <c r="BF82" s="20" t="s">
        <v>16</v>
      </c>
      <c r="BG82" s="19" t="s">
        <v>15</v>
      </c>
      <c r="BH82" s="19" t="s">
        <v>14</v>
      </c>
      <c r="BI82" s="19" t="s">
        <v>13</v>
      </c>
      <c r="BJ82" s="19" t="s">
        <v>12</v>
      </c>
      <c r="BK82" s="19" t="s">
        <v>11</v>
      </c>
      <c r="BL82" s="19" t="s">
        <v>25</v>
      </c>
      <c r="BM82" s="19" t="s">
        <v>26</v>
      </c>
      <c r="BN82" s="18" t="s">
        <v>10</v>
      </c>
    </row>
    <row r="83" spans="1:73" x14ac:dyDescent="0.2">
      <c r="A83" s="17" t="s">
        <v>22</v>
      </c>
      <c r="B83" s="16" t="s">
        <v>29</v>
      </c>
      <c r="C83" s="4" t="s">
        <v>82</v>
      </c>
      <c r="D83" s="4"/>
      <c r="E83" s="15">
        <f>P87</f>
        <v>27.265000000000001</v>
      </c>
      <c r="F83" s="4">
        <f>AVERAGE(E83:E84)</f>
        <v>27.265000000000001</v>
      </c>
      <c r="G83" s="4">
        <f>SUM(F83,-F90)</f>
        <v>7.6585000000000001</v>
      </c>
      <c r="H83" s="4">
        <f>SUM(G86,-G83)</f>
        <v>-0.38280000000000314</v>
      </c>
      <c r="I83" s="14">
        <f>POWER(2,-H83)</f>
        <v>1.3038699679705958</v>
      </c>
      <c r="BF83" s="17" t="s">
        <v>19</v>
      </c>
      <c r="BG83" s="16" t="s">
        <v>29</v>
      </c>
      <c r="BH83" s="4" t="s">
        <v>82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82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82</v>
      </c>
      <c r="BI84" s="7"/>
      <c r="BJ84" s="8" t="s">
        <v>7</v>
      </c>
      <c r="BK84" s="4"/>
      <c r="BL84" s="4"/>
      <c r="BM84" s="4"/>
      <c r="BN84" s="5"/>
      <c r="BT84" s="13" t="s">
        <v>102</v>
      </c>
      <c r="BU84" s="13" t="s">
        <v>82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32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82</v>
      </c>
      <c r="D86" s="6"/>
      <c r="E86">
        <f>P90</f>
        <v>27.522099999999998</v>
      </c>
      <c r="F86" s="4">
        <f>AVERAGE(E86:E87)</f>
        <v>27.522099999999998</v>
      </c>
      <c r="G86" s="4">
        <f>SUM(F86,-F93)</f>
        <v>7.2756999999999969</v>
      </c>
      <c r="H86" s="4"/>
      <c r="I86" s="5"/>
      <c r="O86" s="13" t="s">
        <v>102</v>
      </c>
      <c r="P86" s="13" t="s">
        <v>82</v>
      </c>
      <c r="BF86" s="4" t="s">
        <v>6</v>
      </c>
      <c r="BG86" s="7"/>
      <c r="BH86" s="4" t="s">
        <v>82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32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82</v>
      </c>
      <c r="D87" s="4"/>
      <c r="E87" s="8" t="s">
        <v>7</v>
      </c>
      <c r="F87" s="4"/>
      <c r="G87" s="4"/>
      <c r="H87" s="4"/>
      <c r="I87" s="5"/>
      <c r="N87" t="s">
        <v>56</v>
      </c>
      <c r="O87" s="24">
        <v>19.6065</v>
      </c>
      <c r="P87" s="24">
        <v>27.265000000000001</v>
      </c>
      <c r="BF87" s="4" t="s">
        <v>6</v>
      </c>
      <c r="BG87" s="7"/>
      <c r="BH87" s="4" t="s">
        <v>82</v>
      </c>
      <c r="BI87" s="4"/>
      <c r="BJ87" s="8" t="s">
        <v>7</v>
      </c>
      <c r="BK87" s="4"/>
      <c r="BL87" s="4"/>
      <c r="BM87" s="4"/>
      <c r="BN87" s="5"/>
      <c r="BS87" s="22" t="s">
        <v>18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51</v>
      </c>
      <c r="O88" s="24">
        <v>20.034500000000001</v>
      </c>
      <c r="P88" s="24">
        <v>27.120200000000001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17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53</v>
      </c>
      <c r="O89" s="24">
        <v>20.103300000000001</v>
      </c>
      <c r="P89" s="24">
        <v>27.6614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102</v>
      </c>
      <c r="D90" s="7"/>
      <c r="E90" s="10">
        <f>O87</f>
        <v>19.6065</v>
      </c>
      <c r="F90" s="4">
        <f>AVERAGE(E90:E91)</f>
        <v>19.6065</v>
      </c>
      <c r="G90" s="4"/>
      <c r="H90" s="4"/>
      <c r="I90" s="5"/>
      <c r="N90" t="s">
        <v>53</v>
      </c>
      <c r="O90" s="24">
        <v>20.246400000000001</v>
      </c>
      <c r="P90" s="24">
        <v>27.522099999999998</v>
      </c>
      <c r="BF90" s="4" t="s">
        <v>8</v>
      </c>
      <c r="BG90" s="7"/>
      <c r="BH90" s="4" t="s">
        <v>102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102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102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102</v>
      </c>
      <c r="D93" s="6"/>
      <c r="E93">
        <f>O90</f>
        <v>20.246400000000001</v>
      </c>
      <c r="F93" s="4">
        <f>AVERAGE(E93:E94)</f>
        <v>20.246400000000001</v>
      </c>
      <c r="G93" s="4"/>
      <c r="H93" s="4"/>
      <c r="I93" s="5"/>
      <c r="BF93" s="4" t="s">
        <v>6</v>
      </c>
      <c r="BG93" s="7"/>
      <c r="BH93" s="4" t="s">
        <v>102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102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102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/>
    <row r="98" spans="1:19" x14ac:dyDescent="0.2">
      <c r="A98" s="20" t="s">
        <v>16</v>
      </c>
      <c r="B98" s="19" t="s">
        <v>15</v>
      </c>
      <c r="C98" s="19" t="s">
        <v>14</v>
      </c>
      <c r="D98" s="19" t="s">
        <v>13</v>
      </c>
      <c r="E98" s="19" t="s">
        <v>12</v>
      </c>
      <c r="F98" s="19" t="s">
        <v>11</v>
      </c>
      <c r="G98" s="19" t="s">
        <v>25</v>
      </c>
      <c r="H98" s="19" t="s">
        <v>26</v>
      </c>
      <c r="I98" s="18" t="s">
        <v>10</v>
      </c>
      <c r="K98" s="20" t="s">
        <v>16</v>
      </c>
      <c r="L98" s="19" t="s">
        <v>15</v>
      </c>
      <c r="M98" s="19" t="s">
        <v>14</v>
      </c>
      <c r="N98" s="19" t="s">
        <v>13</v>
      </c>
      <c r="O98" s="19" t="s">
        <v>12</v>
      </c>
      <c r="P98" s="19" t="s">
        <v>11</v>
      </c>
      <c r="Q98" s="19" t="s">
        <v>25</v>
      </c>
      <c r="R98" s="19" t="s">
        <v>26</v>
      </c>
      <c r="S98" s="18" t="s">
        <v>10</v>
      </c>
    </row>
    <row r="99" spans="1:19" x14ac:dyDescent="0.2">
      <c r="A99" s="17" t="s">
        <v>9</v>
      </c>
      <c r="B99" s="16" t="s">
        <v>27</v>
      </c>
      <c r="C99" s="4" t="s">
        <v>82</v>
      </c>
      <c r="D99" s="4"/>
      <c r="E99" s="15">
        <f>P119</f>
        <v>27.408300000000001</v>
      </c>
      <c r="F99" s="4">
        <f>AVERAGE(E99)</f>
        <v>27.408300000000001</v>
      </c>
      <c r="G99" s="4">
        <f>SUM(F99,-F106)</f>
        <v>8.2209000000000003</v>
      </c>
      <c r="H99" s="4">
        <f>SUM(G102,-G99)</f>
        <v>9.4599999999999795E-2</v>
      </c>
      <c r="I99" s="14">
        <f>POWER(2,-H99)</f>
        <v>0.93653187321202258</v>
      </c>
      <c r="K99" s="17" t="s">
        <v>36</v>
      </c>
      <c r="L99" s="16" t="s">
        <v>27</v>
      </c>
      <c r="M99" s="4" t="s">
        <v>82</v>
      </c>
      <c r="N99" s="4"/>
      <c r="O99" s="15">
        <f>P119</f>
        <v>27.408300000000001</v>
      </c>
      <c r="P99" s="4">
        <f>AVERAGE(O99)</f>
        <v>27.408300000000001</v>
      </c>
      <c r="Q99" s="4">
        <f>SUM(P99,-P106)</f>
        <v>8.2209000000000003</v>
      </c>
      <c r="R99" s="4">
        <f>SUM(Q102,-Q99)</f>
        <v>-4.3500000000001648E-2</v>
      </c>
      <c r="S99" s="14">
        <f>POWER(2,-R99)</f>
        <v>1.0306110743124075</v>
      </c>
    </row>
    <row r="100" spans="1:19" x14ac:dyDescent="0.2">
      <c r="A100" s="4" t="s">
        <v>5</v>
      </c>
      <c r="B100" s="7"/>
      <c r="C100" s="4" t="s">
        <v>82</v>
      </c>
      <c r="D100" s="7"/>
      <c r="F100" s="4"/>
      <c r="G100" s="4"/>
      <c r="H100" s="4"/>
      <c r="I100" s="5"/>
      <c r="K100" s="4" t="s">
        <v>5</v>
      </c>
      <c r="L100" s="7"/>
      <c r="M100" s="4" t="s">
        <v>82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82</v>
      </c>
      <c r="D102" s="6"/>
      <c r="E102">
        <f>P121</f>
        <v>26.3794</v>
      </c>
      <c r="F102" s="4">
        <f>AVERAGE(E102:E103)</f>
        <v>26.3794</v>
      </c>
      <c r="G102" s="4">
        <f>SUM(F102,-F109)</f>
        <v>8.3155000000000001</v>
      </c>
      <c r="H102" s="4"/>
      <c r="I102" s="5"/>
      <c r="K102" s="4" t="s">
        <v>6</v>
      </c>
      <c r="L102" s="7"/>
      <c r="M102" s="4" t="s">
        <v>82</v>
      </c>
      <c r="N102" s="6"/>
      <c r="O102" s="15">
        <f>P120</f>
        <v>27.287299999999998</v>
      </c>
      <c r="P102" s="4">
        <f>AVERAGE(O102:O103)</f>
        <v>27.287299999999998</v>
      </c>
      <c r="Q102" s="4">
        <f>SUM(P102,-P109)</f>
        <v>8.1773999999999987</v>
      </c>
      <c r="R102" s="4"/>
      <c r="S102" s="5"/>
    </row>
    <row r="103" spans="1:19" x14ac:dyDescent="0.2">
      <c r="A103" s="4" t="s">
        <v>6</v>
      </c>
      <c r="B103" s="7"/>
      <c r="C103" s="4" t="s">
        <v>82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82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102</v>
      </c>
      <c r="D106" s="7"/>
      <c r="E106" s="10">
        <f>O119</f>
        <v>19.1874</v>
      </c>
      <c r="F106" s="4">
        <f>AVERAGE(E106)</f>
        <v>19.1874</v>
      </c>
      <c r="G106" s="4"/>
      <c r="H106" s="4"/>
      <c r="I106" s="5"/>
      <c r="K106" s="4" t="s">
        <v>8</v>
      </c>
      <c r="L106" s="7"/>
      <c r="M106" s="4" t="s">
        <v>102</v>
      </c>
      <c r="N106" s="7"/>
      <c r="O106" s="10">
        <f>O119</f>
        <v>19.1874</v>
      </c>
      <c r="P106" s="4">
        <f>AVERAGE(O106)</f>
        <v>19.1874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102</v>
      </c>
      <c r="D107" s="7"/>
      <c r="F107" s="4"/>
      <c r="G107" s="4"/>
      <c r="H107" s="4"/>
      <c r="I107" s="5"/>
      <c r="K107" s="4" t="s">
        <v>5</v>
      </c>
      <c r="L107" s="7"/>
      <c r="M107" s="4" t="s">
        <v>102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102</v>
      </c>
      <c r="D109" s="6"/>
      <c r="E109">
        <f>O121</f>
        <v>18.0639</v>
      </c>
      <c r="F109" s="4">
        <f>AVERAGE(E109:E110)</f>
        <v>18.0639</v>
      </c>
      <c r="G109" s="4"/>
      <c r="H109" s="4"/>
      <c r="I109" s="5"/>
      <c r="K109" s="4" t="s">
        <v>6</v>
      </c>
      <c r="L109" s="7"/>
      <c r="M109" s="4" t="s">
        <v>102</v>
      </c>
      <c r="N109" s="6"/>
      <c r="O109" s="21">
        <f>O120</f>
        <v>19.1099</v>
      </c>
      <c r="P109" s="4">
        <f>AVERAGE(O109:O110)</f>
        <v>19.1099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102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102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16</v>
      </c>
      <c r="B114" s="19" t="s">
        <v>15</v>
      </c>
      <c r="C114" s="19" t="s">
        <v>14</v>
      </c>
      <c r="D114" s="19" t="s">
        <v>13</v>
      </c>
      <c r="E114" s="19" t="s">
        <v>12</v>
      </c>
      <c r="F114" s="19" t="s">
        <v>11</v>
      </c>
      <c r="G114" s="19" t="s">
        <v>25</v>
      </c>
      <c r="H114" s="19" t="s">
        <v>26</v>
      </c>
      <c r="I114" s="18" t="s">
        <v>10</v>
      </c>
    </row>
    <row r="115" spans="1:16" x14ac:dyDescent="0.2">
      <c r="A115" s="17" t="s">
        <v>9</v>
      </c>
      <c r="B115" s="16" t="s">
        <v>29</v>
      </c>
      <c r="C115" s="4" t="s">
        <v>82</v>
      </c>
      <c r="D115" s="4"/>
      <c r="E115" s="15">
        <f>P119</f>
        <v>27.408300000000001</v>
      </c>
      <c r="F115" s="4">
        <f>AVERAGE(E115:E116)</f>
        <v>27.408300000000001</v>
      </c>
      <c r="G115" s="4">
        <f>SUM(F115,-F122)</f>
        <v>8.2209000000000003</v>
      </c>
      <c r="H115" s="4">
        <f>SUM(G118,-G115)</f>
        <v>-0.17249999999999943</v>
      </c>
      <c r="I115" s="14">
        <f>POWER(2,-H115)</f>
        <v>1.1270097526369454</v>
      </c>
    </row>
    <row r="116" spans="1:16" x14ac:dyDescent="0.2">
      <c r="A116" s="4" t="s">
        <v>5</v>
      </c>
      <c r="B116" s="7"/>
      <c r="C116" s="4" t="s">
        <v>82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82</v>
      </c>
      <c r="D118" s="6"/>
      <c r="E118">
        <f>P122</f>
        <v>26.2578</v>
      </c>
      <c r="F118" s="4">
        <f>AVERAGE(E118:E119)</f>
        <v>26.2578</v>
      </c>
      <c r="G118" s="4">
        <f>SUM(F118,-F125)</f>
        <v>8.0484000000000009</v>
      </c>
      <c r="H118" s="4"/>
      <c r="I118" s="5"/>
      <c r="O118" s="13" t="s">
        <v>102</v>
      </c>
      <c r="P118" s="13" t="s">
        <v>82</v>
      </c>
    </row>
    <row r="119" spans="1:16" x14ac:dyDescent="0.2">
      <c r="A119" s="4" t="s">
        <v>6</v>
      </c>
      <c r="B119" s="7"/>
      <c r="C119" s="4" t="s">
        <v>82</v>
      </c>
      <c r="D119" s="4"/>
      <c r="E119" s="8" t="s">
        <v>7</v>
      </c>
      <c r="F119" s="4"/>
      <c r="G119" s="4"/>
      <c r="H119" s="4"/>
      <c r="I119" s="5"/>
      <c r="N119" t="s">
        <v>59</v>
      </c>
      <c r="O119" s="24">
        <v>19.1874</v>
      </c>
      <c r="P119" s="24">
        <v>27.408300000000001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t="s">
        <v>108</v>
      </c>
      <c r="O120" s="24">
        <v>19.1099</v>
      </c>
      <c r="P120" s="24">
        <v>27.287299999999998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t="s">
        <v>46</v>
      </c>
      <c r="O121" s="24">
        <v>18.0639</v>
      </c>
      <c r="P121" s="24">
        <v>26.3794</v>
      </c>
    </row>
    <row r="122" spans="1:16" ht="17" thickTop="1" x14ac:dyDescent="0.2">
      <c r="A122" s="4" t="s">
        <v>8</v>
      </c>
      <c r="B122" s="7"/>
      <c r="C122" s="4" t="s">
        <v>102</v>
      </c>
      <c r="D122" s="7"/>
      <c r="E122" s="10">
        <f>O119</f>
        <v>19.1874</v>
      </c>
      <c r="F122" s="4">
        <f>AVERAGE(E122:E123)</f>
        <v>19.1874</v>
      </c>
      <c r="G122" s="4"/>
      <c r="H122" s="4"/>
      <c r="I122" s="5"/>
      <c r="N122" t="s">
        <v>46</v>
      </c>
      <c r="O122" s="24">
        <v>18.209399999999999</v>
      </c>
      <c r="P122" s="24">
        <v>26.2578</v>
      </c>
    </row>
    <row r="123" spans="1:16" x14ac:dyDescent="0.2">
      <c r="A123" s="4" t="s">
        <v>5</v>
      </c>
      <c r="B123" s="7"/>
      <c r="C123" s="4" t="s">
        <v>102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102</v>
      </c>
      <c r="D125" s="6"/>
      <c r="E125">
        <f>O122</f>
        <v>18.209399999999999</v>
      </c>
      <c r="F125" s="4">
        <f>AVERAGE(E125:E126)</f>
        <v>18.209399999999999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102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29" spans="12:14" x14ac:dyDescent="0.2">
      <c r="M129" t="s">
        <v>37</v>
      </c>
      <c r="N129" t="s">
        <v>0</v>
      </c>
    </row>
    <row r="130" spans="12:14" x14ac:dyDescent="0.2">
      <c r="M130">
        <f>S2</f>
        <v>1.0455774993296578</v>
      </c>
      <c r="N130" s="1"/>
    </row>
    <row r="131" spans="12:14" x14ac:dyDescent="0.2">
      <c r="M131">
        <f>S35</f>
        <v>0.89211401002681712</v>
      </c>
    </row>
    <row r="132" spans="12:14" x14ac:dyDescent="0.2">
      <c r="M132">
        <f>S67</f>
        <v>1.487407549671377</v>
      </c>
      <c r="N132">
        <f>I35</f>
        <v>0.34735914858971173</v>
      </c>
    </row>
    <row r="133" spans="12:14" x14ac:dyDescent="0.2">
      <c r="M133" s="1">
        <f>S99</f>
        <v>1.0306110743124075</v>
      </c>
      <c r="N133" s="1">
        <f>I51</f>
        <v>0.4782377766170095</v>
      </c>
    </row>
    <row r="134" spans="12:14" x14ac:dyDescent="0.2">
      <c r="M134">
        <v>1</v>
      </c>
      <c r="N134">
        <f>I67</f>
        <v>1.0720706624365466</v>
      </c>
    </row>
    <row r="135" spans="12:14" x14ac:dyDescent="0.2">
      <c r="M135">
        <v>1</v>
      </c>
      <c r="N135">
        <f>I83</f>
        <v>1.3038699679705958</v>
      </c>
    </row>
    <row r="136" spans="12:14" x14ac:dyDescent="0.2">
      <c r="M136">
        <v>1</v>
      </c>
      <c r="N136">
        <f>I99</f>
        <v>0.93653187321202258</v>
      </c>
    </row>
    <row r="137" spans="12:14" x14ac:dyDescent="0.2">
      <c r="M137">
        <v>1</v>
      </c>
      <c r="N137">
        <f>I115</f>
        <v>1.1270097526369454</v>
      </c>
    </row>
    <row r="144" spans="12:14" x14ac:dyDescent="0.2">
      <c r="L144" t="s">
        <v>3</v>
      </c>
      <c r="M144">
        <f>AVERAGE(M130:M137)</f>
        <v>1.0569637666675324</v>
      </c>
      <c r="N144">
        <f>AVERAGE(N130:N137)</f>
        <v>0.8775131969104718</v>
      </c>
    </row>
    <row r="145" spans="12:15" x14ac:dyDescent="0.2">
      <c r="L145" t="s">
        <v>2</v>
      </c>
      <c r="M145">
        <f>STDEV(M130:M137)</f>
        <v>0.1797859389548859</v>
      </c>
      <c r="N145">
        <f>STDEV(N130:N137)</f>
        <v>0.38101144741173298</v>
      </c>
    </row>
    <row r="146" spans="12:15" x14ac:dyDescent="0.2">
      <c r="L146" t="s">
        <v>1</v>
      </c>
      <c r="N146">
        <f>TTEST(M130:M137,N130:N137,2,2)</f>
        <v>0.26100258114821762</v>
      </c>
      <c r="O146" t="str">
        <f>IF(AND(N146&gt;=0.01, N146&lt;0.05), "Significativo *", IF(AND(N146&gt;=0.001, N146&lt;0.01), "Significativo **", IF(N146&lt;0.001, "Significativo ***", "Non significativo")))</f>
        <v>Non significativo</v>
      </c>
    </row>
    <row r="148" spans="12:15" x14ac:dyDescent="0.2">
      <c r="L148" t="s">
        <v>37</v>
      </c>
      <c r="M148" t="s">
        <v>0</v>
      </c>
    </row>
    <row r="149" spans="12:15" x14ac:dyDescent="0.2">
      <c r="L149">
        <f>M144</f>
        <v>1.0569637666675324</v>
      </c>
      <c r="M149">
        <f>N144</f>
        <v>0.8775131969104718</v>
      </c>
    </row>
    <row r="150" spans="12:15" x14ac:dyDescent="0.2">
      <c r="L150">
        <f>M145</f>
        <v>0.1797859389548859</v>
      </c>
      <c r="M150">
        <f>N145</f>
        <v>0.38101144741173298</v>
      </c>
    </row>
  </sheetData>
  <conditionalFormatting sqref="I2">
    <cfRule type="cellIs" dxfId="53" priority="30" stopIfTrue="1" operator="lessThan">
      <formula>1</formula>
    </cfRule>
    <cfRule type="cellIs" dxfId="52" priority="29" stopIfTrue="1" operator="greaterThan">
      <formula>1</formula>
    </cfRule>
  </conditionalFormatting>
  <conditionalFormatting sqref="I18">
    <cfRule type="cellIs" dxfId="51" priority="26" stopIfTrue="1" operator="lessThan">
      <formula>1</formula>
    </cfRule>
    <cfRule type="cellIs" dxfId="50" priority="25" stopIfTrue="1" operator="greaterThan">
      <formula>1</formula>
    </cfRule>
  </conditionalFormatting>
  <conditionalFormatting sqref="I35">
    <cfRule type="cellIs" dxfId="49" priority="24" stopIfTrue="1" operator="lessThan">
      <formula>1</formula>
    </cfRule>
    <cfRule type="cellIs" dxfId="48" priority="23" stopIfTrue="1" operator="greaterThan">
      <formula>1</formula>
    </cfRule>
  </conditionalFormatting>
  <conditionalFormatting sqref="I51">
    <cfRule type="cellIs" dxfId="47" priority="20" stopIfTrue="1" operator="lessThan">
      <formula>1</formula>
    </cfRule>
    <cfRule type="cellIs" dxfId="46" priority="19" stopIfTrue="1" operator="greaterThan">
      <formula>1</formula>
    </cfRule>
  </conditionalFormatting>
  <conditionalFormatting sqref="I67">
    <cfRule type="cellIs" dxfId="45" priority="5" stopIfTrue="1" operator="greaterThan">
      <formula>1</formula>
    </cfRule>
    <cfRule type="cellIs" dxfId="44" priority="6" stopIfTrue="1" operator="lessThan">
      <formula>1</formula>
    </cfRule>
  </conditionalFormatting>
  <conditionalFormatting sqref="I83">
    <cfRule type="cellIs" dxfId="43" priority="1" stopIfTrue="1" operator="greaterThan">
      <formula>1</formula>
    </cfRule>
    <cfRule type="cellIs" dxfId="42" priority="2" stopIfTrue="1" operator="lessThan">
      <formula>1</formula>
    </cfRule>
  </conditionalFormatting>
  <conditionalFormatting sqref="I99">
    <cfRule type="cellIs" dxfId="41" priority="17" stopIfTrue="1" operator="greaterThan">
      <formula>1</formula>
    </cfRule>
    <cfRule type="cellIs" dxfId="40" priority="18" stopIfTrue="1" operator="lessThan">
      <formula>1</formula>
    </cfRule>
  </conditionalFormatting>
  <conditionalFormatting sqref="I115">
    <cfRule type="cellIs" dxfId="39" priority="13" stopIfTrue="1" operator="greaterThan">
      <formula>1</formula>
    </cfRule>
    <cfRule type="cellIs" dxfId="38" priority="14" stopIfTrue="1" operator="lessThan">
      <formula>1</formula>
    </cfRule>
  </conditionalFormatting>
  <conditionalFormatting sqref="S2">
    <cfRule type="cellIs" dxfId="37" priority="27" stopIfTrue="1" operator="greaterThan">
      <formula>1</formula>
    </cfRule>
    <cfRule type="cellIs" dxfId="36" priority="28" stopIfTrue="1" operator="lessThan">
      <formula>1</formula>
    </cfRule>
  </conditionalFormatting>
  <conditionalFormatting sqref="S35">
    <cfRule type="cellIs" dxfId="35" priority="21" stopIfTrue="1" operator="greaterThan">
      <formula>1</formula>
    </cfRule>
    <cfRule type="cellIs" dxfId="34" priority="22" stopIfTrue="1" operator="lessThan">
      <formula>1</formula>
    </cfRule>
  </conditionalFormatting>
  <conditionalFormatting sqref="S67">
    <cfRule type="cellIs" dxfId="33" priority="4" stopIfTrue="1" operator="lessThan">
      <formula>1</formula>
    </cfRule>
    <cfRule type="cellIs" dxfId="32" priority="3" stopIfTrue="1" operator="greaterThan">
      <formula>1</formula>
    </cfRule>
  </conditionalFormatting>
  <conditionalFormatting sqref="S99">
    <cfRule type="cellIs" dxfId="31" priority="15" stopIfTrue="1" operator="greaterThan">
      <formula>1</formula>
    </cfRule>
    <cfRule type="cellIs" dxfId="30" priority="16" stopIfTrue="1" operator="lessThan">
      <formula>1</formula>
    </cfRule>
  </conditionalFormatting>
  <conditionalFormatting sqref="BN67">
    <cfRule type="cellIs" dxfId="29" priority="12" stopIfTrue="1" operator="lessThan">
      <formula>1</formula>
    </cfRule>
    <cfRule type="cellIs" dxfId="28" priority="11" stopIfTrue="1" operator="greaterThan">
      <formula>1</formula>
    </cfRule>
  </conditionalFormatting>
  <conditionalFormatting sqref="BN83">
    <cfRule type="cellIs" dxfId="27" priority="8" stopIfTrue="1" operator="lessThan">
      <formula>1</formula>
    </cfRule>
    <cfRule type="cellIs" dxfId="26" priority="7" stopIfTrue="1" operator="greaterThan">
      <formula>1</formula>
    </cfRule>
  </conditionalFormatting>
  <conditionalFormatting sqref="BX67">
    <cfRule type="cellIs" dxfId="25" priority="10" stopIfTrue="1" operator="lessThan">
      <formula>1</formula>
    </cfRule>
    <cfRule type="cellIs" dxfId="24" priority="9" stopIfTrue="1" operator="greaterThan">
      <formula>1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A8DDB-BC91-B24C-BCA5-FD8BB0D987DC}">
  <sheetPr>
    <tabColor rgb="FFFFFF00"/>
  </sheetPr>
  <dimension ref="A1:S149"/>
  <sheetViews>
    <sheetView tabSelected="1" topLeftCell="C129" zoomScale="113" workbookViewId="0">
      <selection activeCell="N146" sqref="N146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16</v>
      </c>
      <c r="B1" s="19" t="s">
        <v>15</v>
      </c>
      <c r="C1" s="19" t="s">
        <v>14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10</v>
      </c>
      <c r="K1" s="20" t="s">
        <v>16</v>
      </c>
      <c r="L1" s="19" t="s">
        <v>15</v>
      </c>
      <c r="M1" s="19" t="s">
        <v>14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10</v>
      </c>
    </row>
    <row r="2" spans="1:19" x14ac:dyDescent="0.2">
      <c r="A2" s="17" t="s">
        <v>43</v>
      </c>
      <c r="B2" s="16" t="s">
        <v>44</v>
      </c>
      <c r="C2" s="4" t="s">
        <v>82</v>
      </c>
      <c r="D2" s="4"/>
      <c r="E2" s="15">
        <f>P19</f>
        <v>27.3886</v>
      </c>
      <c r="F2" s="4">
        <f>AVERAGE(E2)</f>
        <v>27.3886</v>
      </c>
      <c r="G2" s="4">
        <f>SUM(F2,-F9)</f>
        <v>8.7307999999999986</v>
      </c>
      <c r="H2" s="4">
        <f>SUM(G5,-G2)</f>
        <v>-1.6128999999999998</v>
      </c>
      <c r="I2" s="14">
        <f>POWER(2,-H2)</f>
        <v>3.0586605382248155</v>
      </c>
      <c r="K2" s="17" t="s">
        <v>28</v>
      </c>
      <c r="L2" s="16" t="s">
        <v>27</v>
      </c>
      <c r="M2" s="4" t="s">
        <v>82</v>
      </c>
      <c r="N2" s="4"/>
      <c r="O2" s="15">
        <f>P19</f>
        <v>27.3886</v>
      </c>
      <c r="P2" s="4">
        <f>AVERAGE(O2)</f>
        <v>27.3886</v>
      </c>
      <c r="Q2" s="4">
        <f>SUM(P2,-P9)</f>
        <v>8.7307999999999986</v>
      </c>
      <c r="R2" s="4">
        <f>SUM(Q5,-Q2)</f>
        <v>-0.31119999999999948</v>
      </c>
      <c r="S2" s="14">
        <f>POWER(2,-R2)</f>
        <v>1.2407392887815665</v>
      </c>
    </row>
    <row r="3" spans="1:19" x14ac:dyDescent="0.2">
      <c r="A3" s="4" t="s">
        <v>5</v>
      </c>
      <c r="B3" s="7"/>
      <c r="C3" s="4" t="s">
        <v>82</v>
      </c>
      <c r="D3" s="7"/>
      <c r="F3" s="4"/>
      <c r="G3" s="4"/>
      <c r="H3" s="4"/>
      <c r="I3" s="5"/>
      <c r="K3" s="4" t="s">
        <v>5</v>
      </c>
      <c r="L3" s="7"/>
      <c r="M3" s="4" t="s">
        <v>82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82</v>
      </c>
      <c r="D5" s="6"/>
      <c r="E5">
        <f>P21</f>
        <v>25.5274</v>
      </c>
      <c r="F5" s="4">
        <f>AVERAGE(E5:E6)</f>
        <v>25.5274</v>
      </c>
      <c r="G5" s="4">
        <f>SUM(F5,-F12)</f>
        <v>7.1178999999999988</v>
      </c>
      <c r="H5" s="4"/>
      <c r="I5" s="5"/>
      <c r="K5" s="4" t="s">
        <v>6</v>
      </c>
      <c r="L5" s="7"/>
      <c r="M5" s="4" t="s">
        <v>82</v>
      </c>
      <c r="N5" s="6"/>
      <c r="O5" s="15">
        <f>P20</f>
        <v>27.077400000000001</v>
      </c>
      <c r="P5" s="4">
        <f>AVERAGE(O5:O6)</f>
        <v>27.077400000000001</v>
      </c>
      <c r="Q5" s="4">
        <f>SUM(P5,-P12)</f>
        <v>8.4195999999999991</v>
      </c>
      <c r="R5" s="4"/>
      <c r="S5" s="5"/>
    </row>
    <row r="6" spans="1:19" x14ac:dyDescent="0.2">
      <c r="A6" s="4" t="s">
        <v>6</v>
      </c>
      <c r="B6" s="7"/>
      <c r="C6" s="4" t="s">
        <v>82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82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102</v>
      </c>
      <c r="D9" s="7"/>
      <c r="E9" s="10">
        <f>O19</f>
        <v>18.657800000000002</v>
      </c>
      <c r="F9" s="4">
        <f>AVERAGE(E9)</f>
        <v>18.657800000000002</v>
      </c>
      <c r="G9" s="4"/>
      <c r="H9" s="4"/>
      <c r="I9" s="5"/>
      <c r="K9" s="4" t="s">
        <v>8</v>
      </c>
      <c r="L9" s="7"/>
      <c r="M9" s="4" t="s">
        <v>102</v>
      </c>
      <c r="N9" s="7"/>
      <c r="O9" s="10">
        <f>O19</f>
        <v>18.657800000000002</v>
      </c>
      <c r="P9" s="4">
        <f>AVERAGE(O9)</f>
        <v>18.657800000000002</v>
      </c>
      <c r="Q9" s="4"/>
      <c r="R9" s="4"/>
      <c r="S9" s="5"/>
    </row>
    <row r="10" spans="1:19" x14ac:dyDescent="0.2">
      <c r="A10" s="4" t="s">
        <v>5</v>
      </c>
      <c r="B10" s="7"/>
      <c r="C10" s="4" t="s">
        <v>102</v>
      </c>
      <c r="D10" s="7"/>
      <c r="F10" s="4"/>
      <c r="G10" s="4"/>
      <c r="H10" s="4"/>
      <c r="I10" s="5"/>
      <c r="K10" s="4" t="s">
        <v>5</v>
      </c>
      <c r="L10" s="7"/>
      <c r="M10" s="4" t="s">
        <v>102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102</v>
      </c>
      <c r="D12" s="6"/>
      <c r="E12">
        <f>O21</f>
        <v>18.409500000000001</v>
      </c>
      <c r="F12" s="4">
        <f>AVERAGE(E12:E13)</f>
        <v>18.409500000000001</v>
      </c>
      <c r="G12" s="4"/>
      <c r="H12" s="4"/>
      <c r="I12" s="5"/>
      <c r="K12" s="4" t="s">
        <v>6</v>
      </c>
      <c r="L12" s="7"/>
      <c r="M12" s="4" t="s">
        <v>102</v>
      </c>
      <c r="N12" s="6"/>
      <c r="O12" s="21">
        <f>O20</f>
        <v>18.657800000000002</v>
      </c>
      <c r="P12" s="4">
        <f>AVERAGE(O12:O13)</f>
        <v>18.657800000000002</v>
      </c>
      <c r="Q12" s="4"/>
      <c r="R12" s="4"/>
      <c r="S12" s="5"/>
    </row>
    <row r="13" spans="1:19" x14ac:dyDescent="0.2">
      <c r="A13" s="4" t="s">
        <v>6</v>
      </c>
      <c r="B13" s="7"/>
      <c r="C13" s="4" t="s">
        <v>102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102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16</v>
      </c>
      <c r="B17" s="19" t="s">
        <v>15</v>
      </c>
      <c r="C17" s="19" t="s">
        <v>14</v>
      </c>
      <c r="D17" s="19" t="s">
        <v>13</v>
      </c>
      <c r="E17" s="19" t="s">
        <v>12</v>
      </c>
      <c r="F17" s="19" t="s">
        <v>11</v>
      </c>
      <c r="G17" s="19" t="s">
        <v>25</v>
      </c>
      <c r="H17" s="19" t="s">
        <v>26</v>
      </c>
      <c r="I17" s="18" t="s">
        <v>10</v>
      </c>
    </row>
    <row r="18" spans="1:16" x14ac:dyDescent="0.2">
      <c r="A18" s="17" t="s">
        <v>21</v>
      </c>
      <c r="B18" s="16" t="s">
        <v>29</v>
      </c>
      <c r="C18" s="4" t="s">
        <v>82</v>
      </c>
      <c r="D18" s="4"/>
      <c r="E18" s="15">
        <f>P19</f>
        <v>27.3886</v>
      </c>
      <c r="F18" s="4">
        <f>AVERAGE(E18:E19)</f>
        <v>27.3886</v>
      </c>
      <c r="G18" s="4">
        <f>SUM(F18,-F25)</f>
        <v>8.7307999999999986</v>
      </c>
      <c r="H18" s="4">
        <f>SUM(G21,-G18)</f>
        <v>-2.0009999999999977</v>
      </c>
      <c r="I18" s="14">
        <f>POWER(2,-H18)</f>
        <v>4.0027735498503159</v>
      </c>
      <c r="O18" s="13" t="s">
        <v>102</v>
      </c>
      <c r="P18" s="13" t="s">
        <v>82</v>
      </c>
    </row>
    <row r="19" spans="1:16" x14ac:dyDescent="0.2">
      <c r="A19" s="4" t="s">
        <v>5</v>
      </c>
      <c r="B19" s="7"/>
      <c r="C19" s="4" t="s">
        <v>82</v>
      </c>
      <c r="D19" s="7"/>
      <c r="E19" s="8" t="s">
        <v>7</v>
      </c>
      <c r="F19" s="4"/>
      <c r="G19" s="4"/>
      <c r="H19" s="4"/>
      <c r="I19" s="5"/>
      <c r="N19" s="25" t="s">
        <v>60</v>
      </c>
      <c r="O19" s="24">
        <v>18.657800000000002</v>
      </c>
      <c r="P19" s="24">
        <v>27.3886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60</v>
      </c>
      <c r="O20" s="24">
        <v>18.657800000000002</v>
      </c>
      <c r="P20" s="24">
        <v>27.077400000000001</v>
      </c>
    </row>
    <row r="21" spans="1:16" x14ac:dyDescent="0.2">
      <c r="A21" s="4" t="s">
        <v>6</v>
      </c>
      <c r="B21" s="7"/>
      <c r="C21" s="4" t="s">
        <v>82</v>
      </c>
      <c r="D21" s="6"/>
      <c r="E21">
        <f>P22</f>
        <v>25.6782</v>
      </c>
      <c r="F21" s="4">
        <f>AVERAGE(E21:E22)</f>
        <v>25.6782</v>
      </c>
      <c r="G21" s="4">
        <f>SUM(F21,-F28)</f>
        <v>6.7298000000000009</v>
      </c>
      <c r="H21" s="4"/>
      <c r="I21" s="5"/>
      <c r="N21" s="25" t="s">
        <v>20</v>
      </c>
      <c r="O21" s="24">
        <v>18.409500000000001</v>
      </c>
      <c r="P21" s="24">
        <v>25.5274</v>
      </c>
    </row>
    <row r="22" spans="1:16" x14ac:dyDescent="0.2">
      <c r="A22" s="4" t="s">
        <v>6</v>
      </c>
      <c r="B22" s="7"/>
      <c r="C22" s="4" t="s">
        <v>82</v>
      </c>
      <c r="D22" s="4"/>
      <c r="E22" s="8" t="s">
        <v>7</v>
      </c>
      <c r="F22" s="4"/>
      <c r="G22" s="4"/>
      <c r="H22" s="4"/>
      <c r="I22" s="5"/>
      <c r="N22" s="25" t="s">
        <v>20</v>
      </c>
      <c r="O22" s="24">
        <v>18.948399999999999</v>
      </c>
      <c r="P22" s="24">
        <v>25.6782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102</v>
      </c>
      <c r="D25" s="7"/>
      <c r="E25" s="10">
        <f>O19</f>
        <v>18.657800000000002</v>
      </c>
      <c r="F25" s="4">
        <f>AVERAGE(E25:E26)</f>
        <v>18.657800000000002</v>
      </c>
      <c r="G25" s="4"/>
      <c r="H25" s="4"/>
      <c r="I25" s="5"/>
    </row>
    <row r="26" spans="1:16" x14ac:dyDescent="0.2">
      <c r="A26" s="4" t="s">
        <v>5</v>
      </c>
      <c r="B26" s="7"/>
      <c r="C26" s="4" t="s">
        <v>102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102</v>
      </c>
      <c r="D28" s="6"/>
      <c r="E28">
        <f>O22</f>
        <v>18.948399999999999</v>
      </c>
      <c r="F28" s="4">
        <f>AVERAGE(E28:E29)</f>
        <v>18.948399999999999</v>
      </c>
      <c r="G28" s="4"/>
      <c r="H28" s="4"/>
      <c r="I28" s="5"/>
    </row>
    <row r="29" spans="1:16" x14ac:dyDescent="0.2">
      <c r="A29" s="4" t="s">
        <v>6</v>
      </c>
      <c r="B29" s="7"/>
      <c r="C29" s="4" t="s">
        <v>102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16</v>
      </c>
      <c r="B34" s="19" t="s">
        <v>15</v>
      </c>
      <c r="C34" s="19" t="s">
        <v>14</v>
      </c>
      <c r="D34" s="19" t="s">
        <v>13</v>
      </c>
      <c r="E34" s="19" t="s">
        <v>12</v>
      </c>
      <c r="F34" s="19" t="s">
        <v>11</v>
      </c>
      <c r="G34" s="19" t="s">
        <v>25</v>
      </c>
      <c r="H34" s="19" t="s">
        <v>26</v>
      </c>
      <c r="I34" s="18" t="s">
        <v>10</v>
      </c>
      <c r="K34" s="20" t="s">
        <v>16</v>
      </c>
      <c r="L34" s="19" t="s">
        <v>15</v>
      </c>
      <c r="M34" s="19" t="s">
        <v>14</v>
      </c>
      <c r="N34" s="19" t="s">
        <v>13</v>
      </c>
      <c r="O34" s="19" t="s">
        <v>12</v>
      </c>
      <c r="P34" s="19" t="s">
        <v>11</v>
      </c>
      <c r="Q34" s="19" t="s">
        <v>25</v>
      </c>
      <c r="R34" s="19" t="s">
        <v>26</v>
      </c>
      <c r="S34" s="18" t="s">
        <v>10</v>
      </c>
    </row>
    <row r="35" spans="1:19" x14ac:dyDescent="0.2">
      <c r="A35" s="17" t="s">
        <v>19</v>
      </c>
      <c r="B35" s="16" t="s">
        <v>27</v>
      </c>
      <c r="C35" s="4" t="s">
        <v>82</v>
      </c>
      <c r="D35" s="4"/>
      <c r="E35" s="15">
        <f>P53</f>
        <v>29.436699999999998</v>
      </c>
      <c r="F35" s="4">
        <f>AVERAGE(E35)</f>
        <v>29.436699999999998</v>
      </c>
      <c r="G35" s="4">
        <f>SUM(F35,-F42)</f>
        <v>8.0783999999999985</v>
      </c>
      <c r="H35" s="4">
        <f>SUM(G38,-G35)</f>
        <v>0.26399999999999935</v>
      </c>
      <c r="I35" s="14">
        <f>POWER(2,-H35)</f>
        <v>0.83277577088054933</v>
      </c>
      <c r="K35" s="17" t="s">
        <v>31</v>
      </c>
      <c r="L35" s="16" t="s">
        <v>27</v>
      </c>
      <c r="M35" s="4" t="s">
        <v>82</v>
      </c>
      <c r="N35" s="4"/>
      <c r="O35" s="15">
        <f>P53</f>
        <v>29.436699999999998</v>
      </c>
      <c r="P35" s="4">
        <f>AVERAGE(O35)</f>
        <v>29.436699999999998</v>
      </c>
      <c r="Q35" s="4">
        <f>SUM(P35,-P42)</f>
        <v>8.0783999999999985</v>
      </c>
      <c r="R35" s="4">
        <f>SUM(Q38,-Q35)</f>
        <v>-7.3799999999998533E-2</v>
      </c>
      <c r="S35" s="14">
        <f>POWER(2,-R35)</f>
        <v>1.052485239160355</v>
      </c>
    </row>
    <row r="36" spans="1:19" x14ac:dyDescent="0.2">
      <c r="A36" s="4" t="s">
        <v>5</v>
      </c>
      <c r="B36" s="7"/>
      <c r="C36" s="4" t="s">
        <v>82</v>
      </c>
      <c r="D36" s="7"/>
      <c r="F36" s="4"/>
      <c r="G36" s="4"/>
      <c r="H36" s="4"/>
      <c r="I36" s="5"/>
      <c r="K36" s="4" t="s">
        <v>5</v>
      </c>
      <c r="L36" s="7"/>
      <c r="M36" s="4" t="s">
        <v>82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82</v>
      </c>
      <c r="D38" s="6"/>
      <c r="E38">
        <f>P55</f>
        <v>27.589099999999998</v>
      </c>
      <c r="F38" s="4">
        <f>AVERAGE(E38:E39)</f>
        <v>27.589099999999998</v>
      </c>
      <c r="G38" s="4">
        <f>SUM(F38,-F45)</f>
        <v>8.3423999999999978</v>
      </c>
      <c r="H38" s="4"/>
      <c r="I38" s="5"/>
      <c r="K38" s="4" t="s">
        <v>6</v>
      </c>
      <c r="L38" s="7"/>
      <c r="M38" s="4" t="s">
        <v>82</v>
      </c>
      <c r="N38" s="6"/>
      <c r="O38" s="15">
        <f>P54</f>
        <v>29.436699999999998</v>
      </c>
      <c r="P38" s="4">
        <f>AVERAGE(O38:O39)</f>
        <v>29.436699999999998</v>
      </c>
      <c r="Q38" s="4">
        <f>SUM(P38,-P45)</f>
        <v>8.0045999999999999</v>
      </c>
      <c r="R38" s="4"/>
      <c r="S38" s="5"/>
    </row>
    <row r="39" spans="1:19" x14ac:dyDescent="0.2">
      <c r="A39" s="4" t="s">
        <v>6</v>
      </c>
      <c r="B39" s="7"/>
      <c r="C39" s="4" t="s">
        <v>82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82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102</v>
      </c>
      <c r="D42" s="7"/>
      <c r="E42" s="10">
        <f>O53</f>
        <v>21.3583</v>
      </c>
      <c r="F42" s="4">
        <f>AVERAGE(E42)</f>
        <v>21.3583</v>
      </c>
      <c r="G42" s="4"/>
      <c r="H42" s="4"/>
      <c r="I42" s="5"/>
      <c r="K42" s="4" t="s">
        <v>8</v>
      </c>
      <c r="L42" s="7"/>
      <c r="M42" s="4" t="s">
        <v>102</v>
      </c>
      <c r="N42" s="7"/>
      <c r="O42" s="10">
        <f>O53</f>
        <v>21.3583</v>
      </c>
      <c r="P42" s="4">
        <f>AVERAGE(O42)</f>
        <v>21.3583</v>
      </c>
      <c r="Q42" s="4"/>
      <c r="R42" s="4"/>
      <c r="S42" s="5"/>
    </row>
    <row r="43" spans="1:19" x14ac:dyDescent="0.2">
      <c r="A43" s="4" t="s">
        <v>5</v>
      </c>
      <c r="B43" s="7"/>
      <c r="C43" s="4" t="s">
        <v>102</v>
      </c>
      <c r="D43" s="7"/>
      <c r="F43" s="4"/>
      <c r="G43" s="4"/>
      <c r="H43" s="4"/>
      <c r="I43" s="5"/>
      <c r="K43" s="4" t="s">
        <v>5</v>
      </c>
      <c r="L43" s="7"/>
      <c r="M43" s="4" t="s">
        <v>102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102</v>
      </c>
      <c r="D45" s="6"/>
      <c r="E45">
        <f>O55</f>
        <v>19.246700000000001</v>
      </c>
      <c r="F45" s="4">
        <f>AVERAGE(E45:E46)</f>
        <v>19.246700000000001</v>
      </c>
      <c r="G45" s="4"/>
      <c r="H45" s="4"/>
      <c r="I45" s="5"/>
      <c r="K45" s="4" t="s">
        <v>6</v>
      </c>
      <c r="L45" s="7"/>
      <c r="M45" s="4" t="s">
        <v>102</v>
      </c>
      <c r="N45" s="6"/>
      <c r="O45" s="21">
        <f>O54</f>
        <v>21.432099999999998</v>
      </c>
      <c r="P45" s="4">
        <f>AVERAGE(O45:O46)</f>
        <v>21.432099999999998</v>
      </c>
      <c r="Q45" s="4"/>
      <c r="R45" s="4"/>
      <c r="S45" s="5"/>
    </row>
    <row r="46" spans="1:19" x14ac:dyDescent="0.2">
      <c r="A46" s="4" t="s">
        <v>6</v>
      </c>
      <c r="B46" s="7"/>
      <c r="C46" s="4" t="s">
        <v>102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102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16</v>
      </c>
      <c r="B50" s="19" t="s">
        <v>15</v>
      </c>
      <c r="C50" s="19" t="s">
        <v>14</v>
      </c>
      <c r="D50" s="19" t="s">
        <v>13</v>
      </c>
      <c r="E50" s="19" t="s">
        <v>12</v>
      </c>
      <c r="F50" s="19" t="s">
        <v>11</v>
      </c>
      <c r="G50" s="19" t="s">
        <v>25</v>
      </c>
      <c r="H50" s="19" t="s">
        <v>26</v>
      </c>
      <c r="I50" s="18" t="s">
        <v>10</v>
      </c>
    </row>
    <row r="51" spans="1:16" x14ac:dyDescent="0.2">
      <c r="A51" s="17" t="s">
        <v>19</v>
      </c>
      <c r="B51" s="16" t="s">
        <v>29</v>
      </c>
      <c r="C51" s="4" t="s">
        <v>82</v>
      </c>
      <c r="D51" s="4"/>
      <c r="E51" s="15">
        <f>P53</f>
        <v>29.436699999999998</v>
      </c>
      <c r="F51" s="4">
        <f>AVERAGE(E51:E52)</f>
        <v>29.436699999999998</v>
      </c>
      <c r="G51" s="4">
        <f>SUM(F51,-F58)</f>
        <v>8.0783999999999985</v>
      </c>
      <c r="H51" s="4">
        <f>SUM(G54,-G51)</f>
        <v>-0.40579999999999927</v>
      </c>
      <c r="I51" s="14">
        <f>POWER(2,-H51)</f>
        <v>1.3248233448010733</v>
      </c>
    </row>
    <row r="52" spans="1:16" x14ac:dyDescent="0.2">
      <c r="A52" s="4" t="s">
        <v>5</v>
      </c>
      <c r="B52" s="7"/>
      <c r="C52" s="4" t="s">
        <v>82</v>
      </c>
      <c r="D52" s="7"/>
      <c r="E52" s="8" t="s">
        <v>7</v>
      </c>
      <c r="F52" s="4"/>
      <c r="G52" s="4"/>
      <c r="H52" s="4"/>
      <c r="I52" s="5"/>
      <c r="O52" s="13" t="s">
        <v>102</v>
      </c>
      <c r="P52" s="13" t="s">
        <v>82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61</v>
      </c>
      <c r="O53" s="24">
        <v>21.3583</v>
      </c>
      <c r="P53" s="24">
        <v>29.436699999999998</v>
      </c>
    </row>
    <row r="54" spans="1:16" x14ac:dyDescent="0.2">
      <c r="A54" s="4" t="s">
        <v>6</v>
      </c>
      <c r="B54" s="7"/>
      <c r="C54" s="4" t="s">
        <v>82</v>
      </c>
      <c r="D54" s="6"/>
      <c r="E54">
        <f>P56</f>
        <v>27.211600000000001</v>
      </c>
      <c r="F54" s="4">
        <f>AVERAGE(E54:E55)</f>
        <v>27.211600000000001</v>
      </c>
      <c r="G54" s="4">
        <f>SUM(F54,-F61)</f>
        <v>7.6725999999999992</v>
      </c>
      <c r="H54" s="4"/>
      <c r="I54" s="5"/>
      <c r="N54" t="s">
        <v>61</v>
      </c>
      <c r="O54" s="24">
        <v>21.432099999999998</v>
      </c>
      <c r="P54" s="24">
        <v>29.436699999999998</v>
      </c>
    </row>
    <row r="55" spans="1:16" x14ac:dyDescent="0.2">
      <c r="A55" s="4" t="s">
        <v>6</v>
      </c>
      <c r="B55" s="7"/>
      <c r="C55" s="4" t="s">
        <v>82</v>
      </c>
      <c r="D55" s="4"/>
      <c r="E55" s="8" t="s">
        <v>7</v>
      </c>
      <c r="F55" s="4"/>
      <c r="G55" s="4"/>
      <c r="H55" s="4"/>
      <c r="I55" s="5"/>
      <c r="N55" t="s">
        <v>52</v>
      </c>
      <c r="O55" s="24">
        <v>19.246700000000001</v>
      </c>
      <c r="P55" s="24">
        <v>27.589099999999998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52</v>
      </c>
      <c r="O56" s="24">
        <v>19.539000000000001</v>
      </c>
      <c r="P56" s="24">
        <v>27.211600000000001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102</v>
      </c>
      <c r="D58" s="7"/>
      <c r="E58" s="10">
        <f>O53</f>
        <v>21.3583</v>
      </c>
      <c r="F58" s="4">
        <f>AVERAGE(E58:E59)</f>
        <v>21.3583</v>
      </c>
      <c r="G58" s="4"/>
      <c r="H58" s="4"/>
      <c r="I58" s="5"/>
    </row>
    <row r="59" spans="1:16" x14ac:dyDescent="0.2">
      <c r="A59" s="4" t="s">
        <v>5</v>
      </c>
      <c r="B59" s="7"/>
      <c r="C59" s="4" t="s">
        <v>102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102</v>
      </c>
      <c r="D61" s="6"/>
      <c r="E61">
        <f>O56</f>
        <v>19.539000000000001</v>
      </c>
      <c r="F61" s="4">
        <f>AVERAGE(E61:E62)</f>
        <v>19.539000000000001</v>
      </c>
      <c r="G61" s="4"/>
      <c r="H61" s="4"/>
      <c r="I61" s="5"/>
    </row>
    <row r="62" spans="1:16" x14ac:dyDescent="0.2">
      <c r="A62" s="4" t="s">
        <v>6</v>
      </c>
      <c r="B62" s="7"/>
      <c r="C62" s="4" t="s">
        <v>102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19" x14ac:dyDescent="0.2">
      <c r="A65" s="4"/>
      <c r="B65" s="4"/>
      <c r="C65" s="4"/>
      <c r="D65" s="4"/>
      <c r="E65" s="4"/>
      <c r="F65" s="4"/>
      <c r="G65" s="4"/>
      <c r="H65" s="4"/>
      <c r="I65" s="4"/>
    </row>
    <row r="66" spans="1:19" ht="17" thickBot="1" x14ac:dyDescent="0.25">
      <c r="A66" s="4"/>
      <c r="B66" s="4"/>
      <c r="C66" s="4"/>
      <c r="D66" s="4"/>
      <c r="E66" s="4"/>
      <c r="F66" s="4"/>
      <c r="G66" s="4"/>
      <c r="H66" s="4"/>
      <c r="I66" s="4"/>
    </row>
    <row r="67" spans="1:19" x14ac:dyDescent="0.2">
      <c r="A67" s="20" t="s">
        <v>16</v>
      </c>
      <c r="B67" s="19" t="s">
        <v>15</v>
      </c>
      <c r="C67" s="19" t="s">
        <v>14</v>
      </c>
      <c r="D67" s="19" t="s">
        <v>13</v>
      </c>
      <c r="E67" s="19" t="s">
        <v>12</v>
      </c>
      <c r="F67" s="19" t="s">
        <v>11</v>
      </c>
      <c r="G67" s="19" t="s">
        <v>25</v>
      </c>
      <c r="H67" s="19" t="s">
        <v>26</v>
      </c>
      <c r="I67" s="18" t="s">
        <v>10</v>
      </c>
      <c r="K67" s="20" t="s">
        <v>16</v>
      </c>
      <c r="L67" s="19" t="s">
        <v>15</v>
      </c>
      <c r="M67" s="19" t="s">
        <v>14</v>
      </c>
      <c r="N67" s="19" t="s">
        <v>13</v>
      </c>
      <c r="O67" s="19" t="s">
        <v>12</v>
      </c>
      <c r="P67" s="19" t="s">
        <v>11</v>
      </c>
      <c r="Q67" s="19" t="s">
        <v>25</v>
      </c>
      <c r="R67" s="19" t="s">
        <v>26</v>
      </c>
      <c r="S67" s="18" t="s">
        <v>10</v>
      </c>
    </row>
    <row r="68" spans="1:19" x14ac:dyDescent="0.2">
      <c r="A68" s="17" t="s">
        <v>23</v>
      </c>
      <c r="B68" s="16" t="s">
        <v>27</v>
      </c>
      <c r="C68" s="4" t="s">
        <v>82</v>
      </c>
      <c r="D68" s="4"/>
      <c r="E68" s="15">
        <f>P88</f>
        <v>29.174800000000001</v>
      </c>
      <c r="F68" s="4">
        <f>AVERAGE(E68)</f>
        <v>29.174800000000001</v>
      </c>
      <c r="G68" s="4">
        <f>SUM(F68,-F75)</f>
        <v>7.6606000000000023</v>
      </c>
      <c r="H68" s="4">
        <f>SUM(G71,-G68)</f>
        <v>-0.10420000000000229</v>
      </c>
      <c r="I68" s="14">
        <f>POWER(2,-H68)</f>
        <v>1.0748981750551045</v>
      </c>
      <c r="K68" s="17" t="s">
        <v>35</v>
      </c>
      <c r="L68" s="16" t="s">
        <v>27</v>
      </c>
      <c r="M68" s="4" t="s">
        <v>82</v>
      </c>
      <c r="N68" s="4"/>
      <c r="O68" s="15">
        <f>P88</f>
        <v>29.174800000000001</v>
      </c>
      <c r="P68" s="4">
        <f>AVERAGE(O68)</f>
        <v>29.174800000000001</v>
      </c>
      <c r="Q68" s="4">
        <f>SUM(P68,-P75)</f>
        <v>7.6606000000000023</v>
      </c>
      <c r="R68" s="4">
        <f>SUM(Q71,-Q68)</f>
        <v>-0.24800000000000111</v>
      </c>
      <c r="S68" s="14">
        <f>POWER(2,-R68)</f>
        <v>1.1875596660734111</v>
      </c>
    </row>
    <row r="69" spans="1:19" x14ac:dyDescent="0.2">
      <c r="A69" s="4" t="s">
        <v>5</v>
      </c>
      <c r="B69" s="7"/>
      <c r="C69" s="4" t="s">
        <v>82</v>
      </c>
      <c r="D69" s="7"/>
      <c r="F69" s="4"/>
      <c r="G69" s="4"/>
      <c r="H69" s="4"/>
      <c r="I69" s="5"/>
      <c r="K69" s="4" t="s">
        <v>5</v>
      </c>
      <c r="L69" s="7"/>
      <c r="M69" s="4" t="s">
        <v>82</v>
      </c>
      <c r="N69" s="7"/>
      <c r="P69" s="4"/>
      <c r="Q69" s="4"/>
      <c r="R69" s="4"/>
      <c r="S69" s="5"/>
    </row>
    <row r="70" spans="1:19" x14ac:dyDescent="0.2">
      <c r="A70" s="4" t="s">
        <v>5</v>
      </c>
      <c r="B70" s="7"/>
      <c r="C70" s="4"/>
      <c r="D70" s="7"/>
      <c r="E70" s="4">
        <v>0</v>
      </c>
      <c r="F70" s="4"/>
      <c r="G70" s="4"/>
      <c r="H70" s="4"/>
      <c r="I70" s="5"/>
      <c r="K70" s="4" t="s">
        <v>5</v>
      </c>
      <c r="L70" s="7"/>
      <c r="M70" s="4"/>
      <c r="N70" s="7"/>
      <c r="O70" s="4">
        <v>0</v>
      </c>
      <c r="P70" s="4"/>
      <c r="Q70" s="4"/>
      <c r="R70" s="4"/>
      <c r="S70" s="5"/>
    </row>
    <row r="71" spans="1:19" x14ac:dyDescent="0.2">
      <c r="A71" s="4" t="s">
        <v>6</v>
      </c>
      <c r="B71" s="7"/>
      <c r="C71" s="4" t="s">
        <v>82</v>
      </c>
      <c r="D71" s="6"/>
      <c r="E71">
        <f>P90</f>
        <v>26.665500000000002</v>
      </c>
      <c r="F71" s="4">
        <f>AVERAGE(E71:E72)</f>
        <v>26.665500000000002</v>
      </c>
      <c r="G71" s="4">
        <f>SUM(F71,-F78)</f>
        <v>7.5564</v>
      </c>
      <c r="H71" s="4"/>
      <c r="I71" s="5"/>
      <c r="K71" s="4" t="s">
        <v>6</v>
      </c>
      <c r="L71" s="7"/>
      <c r="M71" s="4" t="s">
        <v>82</v>
      </c>
      <c r="N71" s="6"/>
      <c r="O71" s="15">
        <f>P89</f>
        <v>28.724900000000002</v>
      </c>
      <c r="P71" s="4">
        <f>AVERAGE(O71:O72)</f>
        <v>28.724900000000002</v>
      </c>
      <c r="Q71" s="4">
        <f>SUM(P71,-P78)</f>
        <v>7.4126000000000012</v>
      </c>
      <c r="R71" s="4"/>
      <c r="S71" s="5"/>
    </row>
    <row r="72" spans="1:19" x14ac:dyDescent="0.2">
      <c r="A72" s="4" t="s">
        <v>6</v>
      </c>
      <c r="B72" s="7"/>
      <c r="C72" s="4" t="s">
        <v>82</v>
      </c>
      <c r="D72" s="4"/>
      <c r="E72" s="8" t="s">
        <v>7</v>
      </c>
      <c r="F72" s="4"/>
      <c r="G72" s="4"/>
      <c r="H72" s="4"/>
      <c r="I72" s="5"/>
      <c r="K72" s="4" t="s">
        <v>6</v>
      </c>
      <c r="L72" s="7"/>
      <c r="M72" s="4" t="s">
        <v>82</v>
      </c>
      <c r="N72" s="4"/>
      <c r="O72" s="8" t="s">
        <v>7</v>
      </c>
      <c r="P72" s="4"/>
      <c r="Q72" s="4"/>
      <c r="R72" s="4"/>
      <c r="S72" s="5"/>
    </row>
    <row r="73" spans="1:19" x14ac:dyDescent="0.2">
      <c r="A73" s="4" t="s">
        <v>6</v>
      </c>
      <c r="B73" s="7"/>
      <c r="C73" s="4"/>
      <c r="D73" s="6"/>
      <c r="E73" s="4">
        <v>0</v>
      </c>
      <c r="F73" s="4"/>
      <c r="G73" s="4"/>
      <c r="H73" s="4"/>
      <c r="I73" s="5"/>
      <c r="K73" s="4" t="s">
        <v>6</v>
      </c>
      <c r="L73" s="7"/>
      <c r="M73" s="4"/>
      <c r="N73" s="6"/>
      <c r="O73" s="4">
        <v>0</v>
      </c>
      <c r="P73" s="4"/>
      <c r="Q73" s="4"/>
      <c r="R73" s="4"/>
      <c r="S73" s="5"/>
    </row>
    <row r="74" spans="1:19" ht="17" thickBot="1" x14ac:dyDescent="0.25">
      <c r="A74" s="12" t="s">
        <v>4</v>
      </c>
      <c r="B74" s="7"/>
      <c r="C74" s="4"/>
      <c r="D74" s="11"/>
      <c r="E74" s="11"/>
      <c r="F74" s="11"/>
      <c r="G74" s="4"/>
      <c r="H74" s="4"/>
      <c r="I74" s="5"/>
      <c r="K74" s="12" t="s">
        <v>4</v>
      </c>
      <c r="L74" s="7"/>
      <c r="M74" s="4"/>
      <c r="N74" s="11"/>
      <c r="O74" s="11"/>
      <c r="P74" s="11"/>
      <c r="Q74" s="4"/>
      <c r="R74" s="4"/>
      <c r="S74" s="5"/>
    </row>
    <row r="75" spans="1:19" ht="17" thickTop="1" x14ac:dyDescent="0.2">
      <c r="A75" s="4" t="s">
        <v>8</v>
      </c>
      <c r="B75" s="7"/>
      <c r="C75" s="4" t="s">
        <v>102</v>
      </c>
      <c r="D75" s="7"/>
      <c r="E75" s="10">
        <f>O88</f>
        <v>21.514199999999999</v>
      </c>
      <c r="F75" s="4">
        <f>AVERAGE(E75)</f>
        <v>21.514199999999999</v>
      </c>
      <c r="G75" s="4"/>
      <c r="H75" s="4"/>
      <c r="I75" s="5"/>
      <c r="K75" s="4" t="s">
        <v>8</v>
      </c>
      <c r="L75" s="7"/>
      <c r="M75" s="4" t="s">
        <v>102</v>
      </c>
      <c r="N75" s="7"/>
      <c r="O75" s="10">
        <f>O88</f>
        <v>21.514199999999999</v>
      </c>
      <c r="P75" s="4">
        <f>AVERAGE(O75)</f>
        <v>21.514199999999999</v>
      </c>
      <c r="Q75" s="4"/>
      <c r="R75" s="4"/>
      <c r="S75" s="5"/>
    </row>
    <row r="76" spans="1:19" x14ac:dyDescent="0.2">
      <c r="A76" s="4" t="s">
        <v>5</v>
      </c>
      <c r="B76" s="7"/>
      <c r="C76" s="4" t="s">
        <v>102</v>
      </c>
      <c r="D76" s="7"/>
      <c r="F76" s="4"/>
      <c r="G76" s="4"/>
      <c r="H76" s="4"/>
      <c r="I76" s="5"/>
      <c r="K76" s="4" t="s">
        <v>5</v>
      </c>
      <c r="L76" s="7"/>
      <c r="M76" s="4" t="s">
        <v>102</v>
      </c>
      <c r="N76" s="7"/>
      <c r="P76" s="4"/>
      <c r="Q76" s="4"/>
      <c r="R76" s="4"/>
      <c r="S76" s="5"/>
    </row>
    <row r="77" spans="1:19" x14ac:dyDescent="0.2">
      <c r="A77" s="4" t="s">
        <v>5</v>
      </c>
      <c r="B77" s="7"/>
      <c r="C77" s="4"/>
      <c r="D77" s="7"/>
      <c r="E77" s="4">
        <v>0</v>
      </c>
      <c r="F77" s="4"/>
      <c r="G77" s="4"/>
      <c r="H77" s="4"/>
      <c r="I77" s="5"/>
      <c r="K77" s="4" t="s">
        <v>5</v>
      </c>
      <c r="L77" s="7"/>
      <c r="M77" s="4"/>
      <c r="N77" s="7"/>
      <c r="O77" s="4">
        <v>0</v>
      </c>
      <c r="P77" s="4"/>
      <c r="Q77" s="4"/>
      <c r="R77" s="4"/>
      <c r="S77" s="5"/>
    </row>
    <row r="78" spans="1:19" x14ac:dyDescent="0.2">
      <c r="A78" s="4" t="s">
        <v>6</v>
      </c>
      <c r="B78" s="7"/>
      <c r="C78" s="4" t="s">
        <v>102</v>
      </c>
      <c r="D78" s="6"/>
      <c r="E78">
        <f>O90</f>
        <v>19.109100000000002</v>
      </c>
      <c r="F78" s="4">
        <f>AVERAGE(E78:E79)</f>
        <v>19.109100000000002</v>
      </c>
      <c r="G78" s="4"/>
      <c r="H78" s="4"/>
      <c r="I78" s="5"/>
      <c r="K78" s="4" t="s">
        <v>6</v>
      </c>
      <c r="L78" s="7"/>
      <c r="M78" s="4" t="s">
        <v>102</v>
      </c>
      <c r="N78" s="6"/>
      <c r="O78" s="21">
        <f>O89</f>
        <v>21.3123</v>
      </c>
      <c r="P78" s="4">
        <f>AVERAGE(O78:O79)</f>
        <v>21.3123</v>
      </c>
      <c r="Q78" s="4"/>
      <c r="R78" s="4"/>
      <c r="S78" s="5"/>
    </row>
    <row r="79" spans="1:19" x14ac:dyDescent="0.2">
      <c r="A79" s="4" t="s">
        <v>6</v>
      </c>
      <c r="B79" s="7"/>
      <c r="C79" s="4" t="s">
        <v>102</v>
      </c>
      <c r="D79" s="6"/>
      <c r="E79" s="8" t="s">
        <v>7</v>
      </c>
      <c r="F79" s="4"/>
      <c r="G79" s="4"/>
      <c r="H79" s="4"/>
      <c r="I79" s="5"/>
      <c r="K79" s="4" t="s">
        <v>6</v>
      </c>
      <c r="L79" s="7"/>
      <c r="M79" s="4" t="s">
        <v>102</v>
      </c>
      <c r="N79" s="6"/>
      <c r="O79" s="8" t="s">
        <v>7</v>
      </c>
      <c r="P79" s="4"/>
      <c r="Q79" s="4"/>
      <c r="R79" s="4"/>
      <c r="S79" s="5"/>
    </row>
    <row r="80" spans="1:19" x14ac:dyDescent="0.2">
      <c r="A80" s="4" t="s">
        <v>6</v>
      </c>
      <c r="B80" s="7"/>
      <c r="C80" s="4"/>
      <c r="D80" s="6"/>
      <c r="E80" s="4">
        <v>0</v>
      </c>
      <c r="F80" s="4"/>
      <c r="G80" s="4"/>
      <c r="H80" s="4"/>
      <c r="I80" s="5"/>
      <c r="K80" s="4" t="s">
        <v>6</v>
      </c>
      <c r="L80" s="7"/>
      <c r="M80" s="4"/>
      <c r="N80" s="6"/>
      <c r="O80" s="4">
        <v>0</v>
      </c>
      <c r="P80" s="4"/>
      <c r="Q80" s="4"/>
      <c r="R80" s="4"/>
      <c r="S80" s="5"/>
    </row>
    <row r="81" spans="1:19" ht="17" thickBot="1" x14ac:dyDescent="0.25">
      <c r="A81" s="4" t="s">
        <v>5</v>
      </c>
      <c r="B81" s="3" t="s">
        <v>4</v>
      </c>
      <c r="C81" s="4"/>
      <c r="D81" s="3"/>
      <c r="E81" s="3"/>
      <c r="F81" s="3"/>
      <c r="G81" s="3"/>
      <c r="H81" s="3"/>
      <c r="I81" s="2"/>
      <c r="K81" s="4" t="s">
        <v>5</v>
      </c>
      <c r="L81" s="3" t="s">
        <v>4</v>
      </c>
      <c r="M81" s="4"/>
      <c r="N81" s="3"/>
      <c r="O81" s="3"/>
      <c r="P81" s="3"/>
      <c r="Q81" s="3"/>
      <c r="R81" s="3"/>
      <c r="S81" s="2"/>
    </row>
    <row r="82" spans="1:19" ht="17" thickBot="1" x14ac:dyDescent="0.25"/>
    <row r="83" spans="1:19" x14ac:dyDescent="0.2">
      <c r="A83" s="20" t="s">
        <v>16</v>
      </c>
      <c r="B83" s="19" t="s">
        <v>15</v>
      </c>
      <c r="C83" s="19" t="s">
        <v>14</v>
      </c>
      <c r="D83" s="19" t="s">
        <v>13</v>
      </c>
      <c r="E83" s="19" t="s">
        <v>12</v>
      </c>
      <c r="F83" s="19" t="s">
        <v>11</v>
      </c>
      <c r="G83" s="19" t="s">
        <v>25</v>
      </c>
      <c r="H83" s="19" t="s">
        <v>26</v>
      </c>
      <c r="I83" s="18" t="s">
        <v>10</v>
      </c>
    </row>
    <row r="84" spans="1:19" x14ac:dyDescent="0.2">
      <c r="A84" s="17" t="s">
        <v>23</v>
      </c>
      <c r="B84" s="16" t="s">
        <v>29</v>
      </c>
      <c r="C84" s="4" t="s">
        <v>82</v>
      </c>
      <c r="D84" s="4"/>
      <c r="E84" s="15">
        <f>P88</f>
        <v>29.174800000000001</v>
      </c>
      <c r="F84" s="4">
        <f>AVERAGE(E84:E85)</f>
        <v>29.174800000000001</v>
      </c>
      <c r="G84" s="4">
        <f>SUM(F84,-F91)</f>
        <v>7.6606000000000023</v>
      </c>
      <c r="H84" s="4">
        <f>SUM(G87,-G84)</f>
        <v>-0.21830000000000283</v>
      </c>
      <c r="I84" s="14">
        <f>POWER(2,-H84)</f>
        <v>1.1633619307099357</v>
      </c>
    </row>
    <row r="85" spans="1:19" x14ac:dyDescent="0.2">
      <c r="A85" s="4" t="s">
        <v>5</v>
      </c>
      <c r="B85" s="7"/>
      <c r="C85" s="4" t="s">
        <v>82</v>
      </c>
      <c r="D85" s="7"/>
      <c r="E85" s="8" t="s">
        <v>7</v>
      </c>
      <c r="F85" s="4"/>
      <c r="G85" s="4"/>
      <c r="H85" s="4"/>
      <c r="I85" s="5"/>
    </row>
    <row r="86" spans="1:19" x14ac:dyDescent="0.2">
      <c r="A86" s="4" t="s">
        <v>5</v>
      </c>
      <c r="B86" s="7"/>
      <c r="C86" s="4"/>
      <c r="D86" s="7"/>
      <c r="E86" s="4">
        <v>0</v>
      </c>
      <c r="F86" s="4"/>
      <c r="G86" s="4"/>
      <c r="H86" s="4"/>
      <c r="I86" s="5"/>
    </row>
    <row r="87" spans="1:19" x14ac:dyDescent="0.2">
      <c r="A87" s="4" t="s">
        <v>6</v>
      </c>
      <c r="B87" s="7"/>
      <c r="C87" s="4" t="s">
        <v>82</v>
      </c>
      <c r="D87" s="6"/>
      <c r="E87">
        <f>P91</f>
        <v>26.462900000000001</v>
      </c>
      <c r="F87" s="4">
        <f>AVERAGE(E87:E88)</f>
        <v>26.462900000000001</v>
      </c>
      <c r="G87" s="4">
        <f>SUM(F87,-F94)</f>
        <v>7.4422999999999995</v>
      </c>
      <c r="H87" s="4"/>
      <c r="I87" s="5"/>
      <c r="O87" s="13" t="s">
        <v>102</v>
      </c>
      <c r="P87" s="13" t="s">
        <v>82</v>
      </c>
    </row>
    <row r="88" spans="1:19" x14ac:dyDescent="0.2">
      <c r="A88" s="4" t="s">
        <v>6</v>
      </c>
      <c r="B88" s="7"/>
      <c r="C88" s="4" t="s">
        <v>82</v>
      </c>
      <c r="D88" s="4"/>
      <c r="E88" s="8" t="s">
        <v>7</v>
      </c>
      <c r="F88" s="4"/>
      <c r="G88" s="4"/>
      <c r="H88" s="4"/>
      <c r="I88" s="5"/>
      <c r="N88" s="26" t="s">
        <v>63</v>
      </c>
      <c r="O88" s="24">
        <v>21.514199999999999</v>
      </c>
      <c r="P88" s="24">
        <v>29.174800000000001</v>
      </c>
    </row>
    <row r="89" spans="1:19" x14ac:dyDescent="0.2">
      <c r="A89" s="4" t="s">
        <v>6</v>
      </c>
      <c r="B89" s="7"/>
      <c r="C89" s="4"/>
      <c r="D89" s="6"/>
      <c r="E89" s="4">
        <v>0</v>
      </c>
      <c r="F89" s="4"/>
      <c r="G89" s="4"/>
      <c r="H89" s="4"/>
      <c r="I89" s="5"/>
      <c r="N89" s="26" t="s">
        <v>64</v>
      </c>
      <c r="O89" s="24">
        <v>21.3123</v>
      </c>
      <c r="P89" s="24">
        <v>28.724900000000002</v>
      </c>
    </row>
    <row r="90" spans="1:19" ht="17" thickBot="1" x14ac:dyDescent="0.25">
      <c r="A90" s="12" t="s">
        <v>4</v>
      </c>
      <c r="B90" s="7"/>
      <c r="C90" s="4"/>
      <c r="D90" s="11"/>
      <c r="E90" s="11"/>
      <c r="F90" s="11"/>
      <c r="G90" s="4"/>
      <c r="H90" s="4"/>
      <c r="I90" s="5"/>
      <c r="N90" s="26" t="s">
        <v>45</v>
      </c>
      <c r="O90" s="24">
        <v>19.109100000000002</v>
      </c>
      <c r="P90" s="24">
        <v>26.665500000000002</v>
      </c>
    </row>
    <row r="91" spans="1:19" ht="17" thickTop="1" x14ac:dyDescent="0.2">
      <c r="A91" s="4" t="s">
        <v>8</v>
      </c>
      <c r="B91" s="7"/>
      <c r="C91" s="4" t="s">
        <v>102</v>
      </c>
      <c r="D91" s="7"/>
      <c r="E91" s="10">
        <f>O88</f>
        <v>21.514199999999999</v>
      </c>
      <c r="F91" s="4">
        <f>AVERAGE(E91:E92)</f>
        <v>21.514199999999999</v>
      </c>
      <c r="G91" s="4"/>
      <c r="H91" s="4"/>
      <c r="I91" s="5"/>
      <c r="N91" s="26" t="s">
        <v>45</v>
      </c>
      <c r="O91" s="24">
        <v>19.020600000000002</v>
      </c>
      <c r="P91" s="24">
        <v>26.462900000000001</v>
      </c>
    </row>
    <row r="92" spans="1:19" x14ac:dyDescent="0.2">
      <c r="A92" s="4" t="s">
        <v>5</v>
      </c>
      <c r="B92" s="7"/>
      <c r="C92" s="4" t="s">
        <v>102</v>
      </c>
      <c r="D92" s="7"/>
      <c r="E92" s="8" t="s">
        <v>7</v>
      </c>
      <c r="F92" s="4"/>
      <c r="G92" s="4"/>
      <c r="H92" s="4"/>
      <c r="I92" s="5"/>
    </row>
    <row r="93" spans="1:19" x14ac:dyDescent="0.2">
      <c r="A93" s="4" t="s">
        <v>5</v>
      </c>
      <c r="B93" s="7"/>
      <c r="C93" s="4"/>
      <c r="D93" s="7"/>
      <c r="E93" s="4">
        <v>0</v>
      </c>
      <c r="F93" s="4"/>
      <c r="G93" s="4"/>
      <c r="H93" s="4"/>
      <c r="I93" s="5"/>
    </row>
    <row r="94" spans="1:19" x14ac:dyDescent="0.2">
      <c r="A94" s="4" t="s">
        <v>6</v>
      </c>
      <c r="B94" s="7"/>
      <c r="C94" s="4" t="s">
        <v>102</v>
      </c>
      <c r="D94" s="6"/>
      <c r="E94">
        <f>O91</f>
        <v>19.020600000000002</v>
      </c>
      <c r="F94" s="4">
        <f>AVERAGE(E94:E95)</f>
        <v>19.020600000000002</v>
      </c>
      <c r="G94" s="4"/>
      <c r="H94" s="4"/>
      <c r="I94" s="5"/>
    </row>
    <row r="95" spans="1:19" x14ac:dyDescent="0.2">
      <c r="A95" s="4" t="s">
        <v>6</v>
      </c>
      <c r="B95" s="7"/>
      <c r="C95" s="4" t="s">
        <v>102</v>
      </c>
      <c r="D95" s="6"/>
      <c r="E95" s="8" t="s">
        <v>7</v>
      </c>
      <c r="F95" s="4"/>
      <c r="G95" s="4"/>
      <c r="H95" s="4"/>
      <c r="I95" s="5"/>
    </row>
    <row r="96" spans="1:19" x14ac:dyDescent="0.2">
      <c r="A96" s="4" t="s">
        <v>6</v>
      </c>
      <c r="B96" s="7"/>
      <c r="C96" s="4"/>
      <c r="D96" s="6"/>
      <c r="E96" s="4">
        <v>0</v>
      </c>
      <c r="F96" s="4"/>
      <c r="G96" s="4"/>
      <c r="H96" s="4"/>
      <c r="I96" s="5"/>
    </row>
    <row r="97" spans="1:19" ht="17" thickBot="1" x14ac:dyDescent="0.25">
      <c r="A97" s="4" t="s">
        <v>5</v>
      </c>
      <c r="B97" s="3" t="s">
        <v>4</v>
      </c>
      <c r="C97" s="4"/>
      <c r="D97" s="3"/>
      <c r="E97" s="3"/>
      <c r="F97" s="3"/>
      <c r="G97" s="3"/>
      <c r="H97" s="3"/>
      <c r="I97" s="2"/>
    </row>
    <row r="98" spans="1:19" ht="17" thickBot="1" x14ac:dyDescent="0.25"/>
    <row r="99" spans="1:19" x14ac:dyDescent="0.2">
      <c r="A99" s="20" t="s">
        <v>16</v>
      </c>
      <c r="B99" s="19" t="s">
        <v>15</v>
      </c>
      <c r="C99" s="19" t="s">
        <v>14</v>
      </c>
      <c r="D99" s="19" t="s">
        <v>13</v>
      </c>
      <c r="E99" s="19" t="s">
        <v>12</v>
      </c>
      <c r="F99" s="19" t="s">
        <v>11</v>
      </c>
      <c r="G99" s="19" t="s">
        <v>25</v>
      </c>
      <c r="H99" s="19" t="s">
        <v>26</v>
      </c>
      <c r="I99" s="18" t="s">
        <v>10</v>
      </c>
      <c r="K99" s="20" t="s">
        <v>16</v>
      </c>
      <c r="L99" s="19" t="s">
        <v>15</v>
      </c>
      <c r="M99" s="19" t="s">
        <v>14</v>
      </c>
      <c r="N99" s="19" t="s">
        <v>13</v>
      </c>
      <c r="O99" s="19" t="s">
        <v>12</v>
      </c>
      <c r="P99" s="19" t="s">
        <v>11</v>
      </c>
      <c r="Q99" s="19" t="s">
        <v>25</v>
      </c>
      <c r="R99" s="19" t="s">
        <v>26</v>
      </c>
      <c r="S99" s="18" t="s">
        <v>10</v>
      </c>
    </row>
    <row r="100" spans="1:19" x14ac:dyDescent="0.2">
      <c r="A100" s="17" t="s">
        <v>9</v>
      </c>
      <c r="B100" s="16" t="s">
        <v>27</v>
      </c>
      <c r="C100" s="4" t="s">
        <v>82</v>
      </c>
      <c r="D100" s="4"/>
      <c r="E100" s="15">
        <f>P120</f>
        <v>28.178000000000001</v>
      </c>
      <c r="F100" s="4">
        <f>AVERAGE(E100)</f>
        <v>28.178000000000001</v>
      </c>
      <c r="G100" s="4">
        <f>SUM(F100,-F107)</f>
        <v>7.9448000000000008</v>
      </c>
      <c r="H100" s="4">
        <f>SUM(G103,-G100)</f>
        <v>-3.5695000000000014</v>
      </c>
      <c r="I100" s="14">
        <f>POWER(2,-H100)</f>
        <v>11.872073304884015</v>
      </c>
      <c r="K100" s="17" t="s">
        <v>36</v>
      </c>
      <c r="L100" s="16" t="s">
        <v>27</v>
      </c>
      <c r="M100" s="4" t="s">
        <v>82</v>
      </c>
      <c r="N100" s="4"/>
      <c r="O100" s="15">
        <f>P120</f>
        <v>28.178000000000001</v>
      </c>
      <c r="P100" s="4">
        <f>AVERAGE(O100)</f>
        <v>28.178000000000001</v>
      </c>
      <c r="Q100" s="4">
        <f>SUM(P100,-P107)</f>
        <v>7.9448000000000008</v>
      </c>
      <c r="R100" s="4">
        <f>SUM(Q103,-Q100)</f>
        <v>-0.21139999999999759</v>
      </c>
      <c r="S100" s="14">
        <f>POWER(2,-R100)</f>
        <v>1.1578111859159785</v>
      </c>
    </row>
    <row r="101" spans="1:19" x14ac:dyDescent="0.2">
      <c r="A101" s="4" t="s">
        <v>5</v>
      </c>
      <c r="B101" s="7"/>
      <c r="C101" s="4" t="s">
        <v>82</v>
      </c>
      <c r="D101" s="7"/>
      <c r="F101" s="4"/>
      <c r="G101" s="4"/>
      <c r="H101" s="4"/>
      <c r="I101" s="5"/>
      <c r="K101" s="4" t="s">
        <v>5</v>
      </c>
      <c r="L101" s="7"/>
      <c r="M101" s="4" t="s">
        <v>82</v>
      </c>
      <c r="N101" s="7"/>
      <c r="P101" s="4"/>
      <c r="Q101" s="4"/>
      <c r="R101" s="4"/>
      <c r="S101" s="5"/>
    </row>
    <row r="102" spans="1:19" x14ac:dyDescent="0.2">
      <c r="A102" s="4" t="s">
        <v>5</v>
      </c>
      <c r="B102" s="7"/>
      <c r="C102" s="4"/>
      <c r="D102" s="7"/>
      <c r="E102" s="4">
        <v>0</v>
      </c>
      <c r="F102" s="4"/>
      <c r="G102" s="4"/>
      <c r="H102" s="4"/>
      <c r="I102" s="5"/>
      <c r="K102" s="4" t="s">
        <v>5</v>
      </c>
      <c r="L102" s="7"/>
      <c r="M102" s="4"/>
      <c r="N102" s="7"/>
      <c r="O102" s="4">
        <v>0</v>
      </c>
      <c r="P102" s="4"/>
      <c r="Q102" s="4"/>
      <c r="R102" s="4"/>
      <c r="S102" s="5"/>
    </row>
    <row r="103" spans="1:19" x14ac:dyDescent="0.2">
      <c r="A103" s="4" t="s">
        <v>6</v>
      </c>
      <c r="B103" s="7"/>
      <c r="C103" s="4" t="s">
        <v>82</v>
      </c>
      <c r="D103" s="6"/>
      <c r="E103">
        <f>P122</f>
        <v>28.074300000000001</v>
      </c>
      <c r="F103" s="4">
        <f>AVERAGE(E103:E104)</f>
        <v>28.074300000000001</v>
      </c>
      <c r="G103" s="4">
        <f>SUM(F103,-F110)</f>
        <v>4.3752999999999993</v>
      </c>
      <c r="H103" s="4"/>
      <c r="I103" s="5"/>
      <c r="K103" s="4" t="s">
        <v>6</v>
      </c>
      <c r="L103" s="7"/>
      <c r="M103" s="4" t="s">
        <v>82</v>
      </c>
      <c r="N103" s="6"/>
      <c r="O103" s="15">
        <f>P121</f>
        <v>27.587700000000002</v>
      </c>
      <c r="P103" s="4">
        <f>AVERAGE(O103:O104)</f>
        <v>27.587700000000002</v>
      </c>
      <c r="Q103" s="4">
        <f>SUM(P103,-P110)</f>
        <v>7.7334000000000032</v>
      </c>
      <c r="R103" s="4"/>
      <c r="S103" s="5"/>
    </row>
    <row r="104" spans="1:19" x14ac:dyDescent="0.2">
      <c r="A104" s="4" t="s">
        <v>6</v>
      </c>
      <c r="B104" s="7"/>
      <c r="C104" s="4" t="s">
        <v>82</v>
      </c>
      <c r="D104" s="4"/>
      <c r="E104" s="8" t="s">
        <v>7</v>
      </c>
      <c r="F104" s="4"/>
      <c r="G104" s="4"/>
      <c r="H104" s="4"/>
      <c r="I104" s="5"/>
      <c r="K104" s="4" t="s">
        <v>6</v>
      </c>
      <c r="L104" s="7"/>
      <c r="M104" s="4" t="s">
        <v>82</v>
      </c>
      <c r="N104" s="4"/>
      <c r="O104" s="8" t="s">
        <v>7</v>
      </c>
      <c r="P104" s="4"/>
      <c r="Q104" s="4"/>
      <c r="R104" s="4"/>
      <c r="S104" s="5"/>
    </row>
    <row r="105" spans="1:19" x14ac:dyDescent="0.2">
      <c r="A105" s="4" t="s">
        <v>6</v>
      </c>
      <c r="B105" s="7"/>
      <c r="C105" s="4"/>
      <c r="D105" s="6"/>
      <c r="E105" s="4">
        <v>0</v>
      </c>
      <c r="F105" s="4"/>
      <c r="G105" s="4"/>
      <c r="H105" s="4"/>
      <c r="I105" s="5"/>
      <c r="K105" s="4" t="s">
        <v>6</v>
      </c>
      <c r="L105" s="7"/>
      <c r="M105" s="4"/>
      <c r="N105" s="6"/>
      <c r="O105" s="4">
        <v>0</v>
      </c>
      <c r="P105" s="4"/>
      <c r="Q105" s="4"/>
      <c r="R105" s="4"/>
      <c r="S105" s="5"/>
    </row>
    <row r="106" spans="1:19" ht="17" thickBot="1" x14ac:dyDescent="0.25">
      <c r="A106" s="12" t="s">
        <v>4</v>
      </c>
      <c r="B106" s="7"/>
      <c r="C106" s="4"/>
      <c r="D106" s="11"/>
      <c r="E106" s="11"/>
      <c r="F106" s="11"/>
      <c r="G106" s="4"/>
      <c r="H106" s="4"/>
      <c r="I106" s="5"/>
      <c r="K106" s="12" t="s">
        <v>4</v>
      </c>
      <c r="L106" s="7"/>
      <c r="M106" s="4"/>
      <c r="N106" s="11"/>
      <c r="O106" s="11"/>
      <c r="P106" s="11"/>
      <c r="Q106" s="4"/>
      <c r="R106" s="4"/>
      <c r="S106" s="5"/>
    </row>
    <row r="107" spans="1:19" ht="17" thickTop="1" x14ac:dyDescent="0.2">
      <c r="A107" s="4" t="s">
        <v>8</v>
      </c>
      <c r="B107" s="7"/>
      <c r="C107" s="4" t="s">
        <v>102</v>
      </c>
      <c r="D107" s="7"/>
      <c r="E107" s="10">
        <f>O120</f>
        <v>20.2332</v>
      </c>
      <c r="F107" s="4">
        <f>AVERAGE(E107)</f>
        <v>20.2332</v>
      </c>
      <c r="G107" s="4"/>
      <c r="H107" s="4"/>
      <c r="I107" s="5"/>
      <c r="K107" s="4" t="s">
        <v>8</v>
      </c>
      <c r="L107" s="7"/>
      <c r="M107" s="4" t="s">
        <v>102</v>
      </c>
      <c r="N107" s="7"/>
      <c r="O107" s="10">
        <f>O120</f>
        <v>20.2332</v>
      </c>
      <c r="P107" s="4">
        <f>AVERAGE(O107)</f>
        <v>20.2332</v>
      </c>
      <c r="Q107" s="4"/>
      <c r="R107" s="4"/>
      <c r="S107" s="5"/>
    </row>
    <row r="108" spans="1:19" x14ac:dyDescent="0.2">
      <c r="A108" s="4" t="s">
        <v>5</v>
      </c>
      <c r="B108" s="7"/>
      <c r="C108" s="4" t="s">
        <v>102</v>
      </c>
      <c r="D108" s="7"/>
      <c r="F108" s="4"/>
      <c r="G108" s="4"/>
      <c r="H108" s="4"/>
      <c r="I108" s="5"/>
      <c r="K108" s="4" t="s">
        <v>5</v>
      </c>
      <c r="L108" s="7"/>
      <c r="M108" s="4" t="s">
        <v>102</v>
      </c>
      <c r="N108" s="7"/>
      <c r="P108" s="4"/>
      <c r="Q108" s="4"/>
      <c r="R108" s="4"/>
      <c r="S108" s="5"/>
    </row>
    <row r="109" spans="1:19" x14ac:dyDescent="0.2">
      <c r="A109" s="4" t="s">
        <v>5</v>
      </c>
      <c r="B109" s="7"/>
      <c r="C109" s="4"/>
      <c r="D109" s="7"/>
      <c r="E109" s="4">
        <v>0</v>
      </c>
      <c r="F109" s="4"/>
      <c r="G109" s="4"/>
      <c r="H109" s="4"/>
      <c r="I109" s="5"/>
      <c r="K109" s="4" t="s">
        <v>5</v>
      </c>
      <c r="L109" s="7"/>
      <c r="M109" s="4"/>
      <c r="N109" s="7"/>
      <c r="O109" s="4">
        <v>0</v>
      </c>
      <c r="P109" s="4"/>
      <c r="Q109" s="4"/>
      <c r="R109" s="4"/>
      <c r="S109" s="5"/>
    </row>
    <row r="110" spans="1:19" x14ac:dyDescent="0.2">
      <c r="A110" s="4" t="s">
        <v>6</v>
      </c>
      <c r="B110" s="7"/>
      <c r="C110" s="4" t="s">
        <v>102</v>
      </c>
      <c r="D110" s="6"/>
      <c r="E110">
        <f>O122</f>
        <v>23.699000000000002</v>
      </c>
      <c r="F110" s="4">
        <f>AVERAGE(E110:E111)</f>
        <v>23.699000000000002</v>
      </c>
      <c r="G110" s="4"/>
      <c r="H110" s="4"/>
      <c r="I110" s="5"/>
      <c r="K110" s="4" t="s">
        <v>6</v>
      </c>
      <c r="L110" s="7"/>
      <c r="M110" s="4" t="s">
        <v>102</v>
      </c>
      <c r="N110" s="6"/>
      <c r="O110" s="21">
        <f>O121</f>
        <v>19.854299999999999</v>
      </c>
      <c r="P110" s="4">
        <f>AVERAGE(O110:O111)</f>
        <v>19.854299999999999</v>
      </c>
      <c r="Q110" s="4"/>
      <c r="R110" s="4"/>
      <c r="S110" s="5"/>
    </row>
    <row r="111" spans="1:19" x14ac:dyDescent="0.2">
      <c r="A111" s="4" t="s">
        <v>6</v>
      </c>
      <c r="B111" s="7"/>
      <c r="C111" s="4" t="s">
        <v>102</v>
      </c>
      <c r="D111" s="6"/>
      <c r="E111" s="8" t="s">
        <v>7</v>
      </c>
      <c r="F111" s="4"/>
      <c r="G111" s="4"/>
      <c r="H111" s="4"/>
      <c r="I111" s="5"/>
      <c r="K111" s="4" t="s">
        <v>6</v>
      </c>
      <c r="L111" s="7"/>
      <c r="M111" s="4" t="s">
        <v>102</v>
      </c>
      <c r="N111" s="6"/>
      <c r="O111" s="8" t="s">
        <v>7</v>
      </c>
      <c r="P111" s="4"/>
      <c r="Q111" s="4"/>
      <c r="R111" s="4"/>
      <c r="S111" s="5"/>
    </row>
    <row r="112" spans="1:19" x14ac:dyDescent="0.2">
      <c r="A112" s="4" t="s">
        <v>6</v>
      </c>
      <c r="B112" s="7"/>
      <c r="C112" s="4"/>
      <c r="D112" s="6"/>
      <c r="E112" s="4">
        <v>0</v>
      </c>
      <c r="F112" s="4"/>
      <c r="G112" s="4"/>
      <c r="H112" s="4"/>
      <c r="I112" s="5"/>
      <c r="K112" s="4" t="s">
        <v>6</v>
      </c>
      <c r="L112" s="7"/>
      <c r="M112" s="4"/>
      <c r="N112" s="6"/>
      <c r="O112" s="4">
        <v>0</v>
      </c>
      <c r="P112" s="4"/>
      <c r="Q112" s="4"/>
      <c r="R112" s="4"/>
      <c r="S112" s="5"/>
    </row>
    <row r="113" spans="1:19" ht="17" thickBot="1" x14ac:dyDescent="0.25">
      <c r="A113" s="4" t="s">
        <v>5</v>
      </c>
      <c r="B113" s="3" t="s">
        <v>4</v>
      </c>
      <c r="C113" s="4"/>
      <c r="D113" s="3"/>
      <c r="E113" s="3"/>
      <c r="F113" s="3"/>
      <c r="G113" s="3"/>
      <c r="H113" s="3"/>
      <c r="I113" s="2"/>
      <c r="K113" s="4" t="s">
        <v>5</v>
      </c>
      <c r="L113" s="3" t="s">
        <v>4</v>
      </c>
      <c r="M113" s="4"/>
      <c r="N113" s="3"/>
      <c r="O113" s="3"/>
      <c r="P113" s="3"/>
      <c r="Q113" s="3"/>
      <c r="R113" s="3"/>
      <c r="S113" s="2"/>
    </row>
    <row r="114" spans="1:19" ht="17" thickBot="1" x14ac:dyDescent="0.25"/>
    <row r="115" spans="1:19" x14ac:dyDescent="0.2">
      <c r="A115" s="20" t="s">
        <v>16</v>
      </c>
      <c r="B115" s="19" t="s">
        <v>15</v>
      </c>
      <c r="C115" s="19" t="s">
        <v>14</v>
      </c>
      <c r="D115" s="19" t="s">
        <v>13</v>
      </c>
      <c r="E115" s="19" t="s">
        <v>12</v>
      </c>
      <c r="F115" s="19" t="s">
        <v>11</v>
      </c>
      <c r="G115" s="19" t="s">
        <v>25</v>
      </c>
      <c r="H115" s="19" t="s">
        <v>26</v>
      </c>
      <c r="I115" s="18" t="s">
        <v>10</v>
      </c>
    </row>
    <row r="116" spans="1:19" x14ac:dyDescent="0.2">
      <c r="A116" s="17" t="s">
        <v>9</v>
      </c>
      <c r="B116" s="16" t="s">
        <v>29</v>
      </c>
      <c r="C116" s="4" t="s">
        <v>82</v>
      </c>
      <c r="D116" s="4"/>
      <c r="E116" s="15">
        <f>P120</f>
        <v>28.178000000000001</v>
      </c>
      <c r="F116" s="4">
        <f>AVERAGE(E116:E117)</f>
        <v>28.178000000000001</v>
      </c>
      <c r="G116" s="4">
        <f>SUM(F116,-F123)</f>
        <v>7.9448000000000008</v>
      </c>
      <c r="H116" s="4">
        <f>SUM(G119,-G116)</f>
        <v>-4.1067999999999998</v>
      </c>
      <c r="I116" s="14">
        <f>POWER(2,-H116)</f>
        <v>17.229393352437842</v>
      </c>
    </row>
    <row r="117" spans="1:19" x14ac:dyDescent="0.2">
      <c r="A117" s="4" t="s">
        <v>5</v>
      </c>
      <c r="B117" s="7"/>
      <c r="C117" s="4" t="s">
        <v>82</v>
      </c>
      <c r="D117" s="7"/>
      <c r="E117" s="8" t="s">
        <v>7</v>
      </c>
      <c r="F117" s="4"/>
      <c r="G117" s="4"/>
      <c r="H117" s="4"/>
      <c r="I117" s="5"/>
    </row>
    <row r="118" spans="1:19" x14ac:dyDescent="0.2">
      <c r="A118" s="4" t="s">
        <v>5</v>
      </c>
      <c r="B118" s="7"/>
      <c r="C118" s="4"/>
      <c r="D118" s="7"/>
      <c r="E118" s="4">
        <v>0</v>
      </c>
      <c r="F118" s="4"/>
      <c r="G118" s="4"/>
      <c r="H118" s="4"/>
      <c r="I118" s="5"/>
    </row>
    <row r="119" spans="1:19" x14ac:dyDescent="0.2">
      <c r="A119" s="4" t="s">
        <v>6</v>
      </c>
      <c r="B119" s="7"/>
      <c r="C119" s="4" t="s">
        <v>82</v>
      </c>
      <c r="D119" s="6"/>
      <c r="E119">
        <f>P123</f>
        <v>27.578600000000002</v>
      </c>
      <c r="F119" s="4">
        <f>AVERAGE(E119:E120)</f>
        <v>27.578600000000002</v>
      </c>
      <c r="G119" s="4">
        <f>SUM(F119,-F126)</f>
        <v>3.838000000000001</v>
      </c>
      <c r="H119" s="4"/>
      <c r="I119" s="5"/>
      <c r="O119" s="13" t="s">
        <v>102</v>
      </c>
      <c r="P119" s="13" t="s">
        <v>82</v>
      </c>
    </row>
    <row r="120" spans="1:19" x14ac:dyDescent="0.2">
      <c r="A120" s="4" t="s">
        <v>6</v>
      </c>
      <c r="B120" s="7"/>
      <c r="C120" s="4" t="s">
        <v>82</v>
      </c>
      <c r="D120" s="4"/>
      <c r="E120" s="8" t="s">
        <v>7</v>
      </c>
      <c r="F120" s="4"/>
      <c r="G120" s="4"/>
      <c r="H120" s="4"/>
      <c r="I120" s="5"/>
      <c r="N120" s="9" t="s">
        <v>65</v>
      </c>
      <c r="O120" s="24">
        <v>20.2332</v>
      </c>
      <c r="P120" s="24">
        <v>28.178000000000001</v>
      </c>
    </row>
    <row r="121" spans="1:19" x14ac:dyDescent="0.2">
      <c r="A121" s="4" t="s">
        <v>6</v>
      </c>
      <c r="B121" s="7"/>
      <c r="C121" s="4"/>
      <c r="D121" s="6"/>
      <c r="E121" s="4">
        <v>0</v>
      </c>
      <c r="F121" s="4"/>
      <c r="G121" s="4"/>
      <c r="H121" s="4"/>
      <c r="I121" s="5"/>
      <c r="N121" s="9" t="s">
        <v>65</v>
      </c>
      <c r="O121" s="24">
        <v>19.854299999999999</v>
      </c>
      <c r="P121" s="24">
        <v>27.587700000000002</v>
      </c>
    </row>
    <row r="122" spans="1:19" ht="17" thickBot="1" x14ac:dyDescent="0.25">
      <c r="A122" s="12" t="s">
        <v>4</v>
      </c>
      <c r="B122" s="7"/>
      <c r="C122" s="4"/>
      <c r="D122" s="11"/>
      <c r="E122" s="11"/>
      <c r="F122" s="11"/>
      <c r="G122" s="4"/>
      <c r="H122" s="4"/>
      <c r="I122" s="5"/>
      <c r="N122" s="9" t="s">
        <v>46</v>
      </c>
      <c r="O122" s="24">
        <v>23.699000000000002</v>
      </c>
      <c r="P122" s="24">
        <v>28.074300000000001</v>
      </c>
    </row>
    <row r="123" spans="1:19" ht="17" thickTop="1" x14ac:dyDescent="0.2">
      <c r="A123" s="4" t="s">
        <v>8</v>
      </c>
      <c r="B123" s="7"/>
      <c r="C123" s="4" t="s">
        <v>102</v>
      </c>
      <c r="D123" s="7"/>
      <c r="E123" s="10">
        <f>O120</f>
        <v>20.2332</v>
      </c>
      <c r="F123" s="4">
        <f>AVERAGE(E123:E124)</f>
        <v>20.2332</v>
      </c>
      <c r="G123" s="4"/>
      <c r="H123" s="4"/>
      <c r="I123" s="5"/>
      <c r="N123" s="9" t="s">
        <v>46</v>
      </c>
      <c r="O123" s="24">
        <v>23.740600000000001</v>
      </c>
      <c r="P123" s="24">
        <v>27.578600000000002</v>
      </c>
    </row>
    <row r="124" spans="1:19" x14ac:dyDescent="0.2">
      <c r="A124" s="4" t="s">
        <v>5</v>
      </c>
      <c r="B124" s="7"/>
      <c r="C124" s="4" t="s">
        <v>102</v>
      </c>
      <c r="D124" s="7"/>
      <c r="E124" s="8" t="s">
        <v>7</v>
      </c>
      <c r="F124" s="4"/>
      <c r="G124" s="4"/>
      <c r="H124" s="4"/>
      <c r="I124" s="5"/>
    </row>
    <row r="125" spans="1:19" x14ac:dyDescent="0.2">
      <c r="A125" s="4" t="s">
        <v>5</v>
      </c>
      <c r="B125" s="7"/>
      <c r="C125" s="4"/>
      <c r="D125" s="7"/>
      <c r="E125" s="4">
        <v>0</v>
      </c>
      <c r="F125" s="4"/>
      <c r="G125" s="4"/>
      <c r="H125" s="4"/>
      <c r="I125" s="5"/>
    </row>
    <row r="126" spans="1:19" x14ac:dyDescent="0.2">
      <c r="A126" s="4" t="s">
        <v>6</v>
      </c>
      <c r="B126" s="7"/>
      <c r="C126" s="4" t="s">
        <v>102</v>
      </c>
      <c r="D126" s="6"/>
      <c r="E126">
        <f>O123</f>
        <v>23.740600000000001</v>
      </c>
      <c r="F126" s="4">
        <f>AVERAGE(E126:E127)</f>
        <v>23.740600000000001</v>
      </c>
      <c r="G126" s="4"/>
      <c r="H126" s="4"/>
      <c r="I126" s="5"/>
    </row>
    <row r="127" spans="1:19" x14ac:dyDescent="0.2">
      <c r="A127" s="4" t="s">
        <v>6</v>
      </c>
      <c r="B127" s="7"/>
      <c r="C127" s="4" t="s">
        <v>102</v>
      </c>
      <c r="D127" s="6"/>
      <c r="E127" s="8" t="s">
        <v>7</v>
      </c>
      <c r="F127" s="4"/>
      <c r="G127" s="4"/>
      <c r="H127" s="4"/>
      <c r="I127" s="5"/>
    </row>
    <row r="128" spans="1:19" x14ac:dyDescent="0.2">
      <c r="A128" s="4" t="s">
        <v>6</v>
      </c>
      <c r="B128" s="7"/>
      <c r="C128" s="4"/>
      <c r="D128" s="6"/>
      <c r="E128" s="4">
        <v>0</v>
      </c>
      <c r="F128" s="4"/>
      <c r="G128" s="4"/>
      <c r="H128" s="4"/>
      <c r="I128" s="5"/>
    </row>
    <row r="129" spans="1:14" ht="17" thickBot="1" x14ac:dyDescent="0.25">
      <c r="A129" s="4" t="s">
        <v>5</v>
      </c>
      <c r="B129" s="3" t="s">
        <v>4</v>
      </c>
      <c r="C129" s="4"/>
      <c r="D129" s="3"/>
      <c r="E129" s="3"/>
      <c r="F129" s="3"/>
      <c r="G129" s="3"/>
      <c r="H129" s="3"/>
      <c r="I129" s="2"/>
    </row>
    <row r="131" spans="1:14" x14ac:dyDescent="0.2">
      <c r="M131" t="s">
        <v>37</v>
      </c>
      <c r="N131" t="s">
        <v>0</v>
      </c>
    </row>
    <row r="132" spans="1:14" x14ac:dyDescent="0.2">
      <c r="M132">
        <f>S2</f>
        <v>1.2407392887815665</v>
      </c>
      <c r="N132" s="1">
        <f>I2</f>
        <v>3.0586605382248155</v>
      </c>
    </row>
    <row r="133" spans="1:14" x14ac:dyDescent="0.2">
      <c r="M133">
        <f>S35</f>
        <v>1.052485239160355</v>
      </c>
      <c r="N133">
        <f>I18</f>
        <v>4.0027735498503159</v>
      </c>
    </row>
    <row r="134" spans="1:14" x14ac:dyDescent="0.2">
      <c r="M134">
        <f>S68</f>
        <v>1.1875596660734111</v>
      </c>
    </row>
    <row r="135" spans="1:14" x14ac:dyDescent="0.2">
      <c r="M135" s="1">
        <f>S100</f>
        <v>1.1578111859159785</v>
      </c>
      <c r="N135">
        <f>I51</f>
        <v>1.3248233448010733</v>
      </c>
    </row>
    <row r="136" spans="1:14" x14ac:dyDescent="0.2">
      <c r="M136" s="1">
        <v>1</v>
      </c>
      <c r="N136">
        <f>I68</f>
        <v>1.0748981750551045</v>
      </c>
    </row>
    <row r="137" spans="1:14" x14ac:dyDescent="0.2">
      <c r="M137">
        <v>1</v>
      </c>
      <c r="N137">
        <f>I84</f>
        <v>1.1633619307099357</v>
      </c>
    </row>
    <row r="138" spans="1:14" x14ac:dyDescent="0.2">
      <c r="M138">
        <v>1</v>
      </c>
    </row>
    <row r="139" spans="1:14" x14ac:dyDescent="0.2">
      <c r="M139">
        <v>1</v>
      </c>
    </row>
    <row r="143" spans="1:14" x14ac:dyDescent="0.2">
      <c r="L143" t="s">
        <v>3</v>
      </c>
      <c r="M143">
        <f>AVERAGE(M132:M139)</f>
        <v>1.0798244224914137</v>
      </c>
      <c r="N143">
        <f>AVERAGE(N132:N141)</f>
        <v>2.124903507728249</v>
      </c>
    </row>
    <row r="144" spans="1:14" x14ac:dyDescent="0.2">
      <c r="L144" t="s">
        <v>2</v>
      </c>
      <c r="M144">
        <f>STDEV(M132:M139)</f>
        <v>9.986962703005009E-2</v>
      </c>
      <c r="N144">
        <f>STDEV(N132:N141)</f>
        <v>1.3290503900518391</v>
      </c>
    </row>
    <row r="145" spans="12:15" x14ac:dyDescent="0.2">
      <c r="L145" t="s">
        <v>1</v>
      </c>
      <c r="N145">
        <f>TTEST(M132:M141,N132:N141,2,2)</f>
        <v>4.3833099638617895E-2</v>
      </c>
      <c r="O145" t="str">
        <f>IF(AND(N145&gt;=0.01, N145&lt;0.05), "Significativo *", IF(AND(N145&gt;=0.001, N145&lt;0.01), "Significativo **", IF(N145&lt;0.001, "Significativo ***", "Non significativo")))</f>
        <v>Significativo *</v>
      </c>
    </row>
    <row r="147" spans="12:15" x14ac:dyDescent="0.2">
      <c r="L147" t="s">
        <v>37</v>
      </c>
      <c r="M147" t="s">
        <v>0</v>
      </c>
    </row>
    <row r="148" spans="12:15" x14ac:dyDescent="0.2">
      <c r="L148">
        <f>M143</f>
        <v>1.0798244224914137</v>
      </c>
      <c r="M148">
        <f>N143</f>
        <v>2.124903507728249</v>
      </c>
    </row>
    <row r="149" spans="12:15" x14ac:dyDescent="0.2">
      <c r="L149">
        <f>M144</f>
        <v>9.986962703005009E-2</v>
      </c>
      <c r="M149">
        <f>N144</f>
        <v>1.3290503900518391</v>
      </c>
    </row>
  </sheetData>
  <conditionalFormatting sqref="I2">
    <cfRule type="cellIs" dxfId="23" priority="24" stopIfTrue="1" operator="lessThan">
      <formula>1</formula>
    </cfRule>
    <cfRule type="cellIs" dxfId="22" priority="23" stopIfTrue="1" operator="greaterThan">
      <formula>1</formula>
    </cfRule>
  </conditionalFormatting>
  <conditionalFormatting sqref="I18">
    <cfRule type="cellIs" dxfId="21" priority="20" stopIfTrue="1" operator="lessThan">
      <formula>1</formula>
    </cfRule>
    <cfRule type="cellIs" dxfId="20" priority="19" stopIfTrue="1" operator="greaterThan">
      <formula>1</formula>
    </cfRule>
  </conditionalFormatting>
  <conditionalFormatting sqref="I35">
    <cfRule type="cellIs" dxfId="19" priority="18" stopIfTrue="1" operator="lessThan">
      <formula>1</formula>
    </cfRule>
    <cfRule type="cellIs" dxfId="18" priority="17" stopIfTrue="1" operator="greaterThan">
      <formula>1</formula>
    </cfRule>
  </conditionalFormatting>
  <conditionalFormatting sqref="I51">
    <cfRule type="cellIs" dxfId="17" priority="13" stopIfTrue="1" operator="greaterThan">
      <formula>1</formula>
    </cfRule>
    <cfRule type="cellIs" dxfId="16" priority="14" stopIfTrue="1" operator="lessThan">
      <formula>1</formula>
    </cfRule>
  </conditionalFormatting>
  <conditionalFormatting sqref="I68">
    <cfRule type="cellIs" dxfId="15" priority="11" stopIfTrue="1" operator="greaterThan">
      <formula>1</formula>
    </cfRule>
    <cfRule type="cellIs" dxfId="14" priority="12" stopIfTrue="1" operator="lessThan">
      <formula>1</formula>
    </cfRule>
  </conditionalFormatting>
  <conditionalFormatting sqref="I84">
    <cfRule type="cellIs" dxfId="13" priority="8" stopIfTrue="1" operator="lessThan">
      <formula>1</formula>
    </cfRule>
    <cfRule type="cellIs" dxfId="12" priority="7" stopIfTrue="1" operator="greaterThan">
      <formula>1</formula>
    </cfRule>
  </conditionalFormatting>
  <conditionalFormatting sqref="I100">
    <cfRule type="cellIs" dxfId="11" priority="6" stopIfTrue="1" operator="lessThan">
      <formula>1</formula>
    </cfRule>
    <cfRule type="cellIs" dxfId="10" priority="5" stopIfTrue="1" operator="greaterThan">
      <formula>1</formula>
    </cfRule>
  </conditionalFormatting>
  <conditionalFormatting sqref="I116">
    <cfRule type="cellIs" dxfId="9" priority="2" stopIfTrue="1" operator="lessThan">
      <formula>1</formula>
    </cfRule>
    <cfRule type="cellIs" dxfId="8" priority="1" stopIfTrue="1" operator="greaterThan">
      <formula>1</formula>
    </cfRule>
  </conditionalFormatting>
  <conditionalFormatting sqref="S2">
    <cfRule type="cellIs" dxfId="7" priority="21" stopIfTrue="1" operator="greaterThan">
      <formula>1</formula>
    </cfRule>
    <cfRule type="cellIs" dxfId="6" priority="22" stopIfTrue="1" operator="lessThan">
      <formula>1</formula>
    </cfRule>
  </conditionalFormatting>
  <conditionalFormatting sqref="S35">
    <cfRule type="cellIs" dxfId="5" priority="15" stopIfTrue="1" operator="greaterThan">
      <formula>1</formula>
    </cfRule>
    <cfRule type="cellIs" dxfId="4" priority="16" stopIfTrue="1" operator="lessThan">
      <formula>1</formula>
    </cfRule>
  </conditionalFormatting>
  <conditionalFormatting sqref="S68">
    <cfRule type="cellIs" dxfId="3" priority="9" stopIfTrue="1" operator="greaterThan">
      <formula>1</formula>
    </cfRule>
    <cfRule type="cellIs" dxfId="2" priority="10" stopIfTrue="1" operator="lessThan">
      <formula>1</formula>
    </cfRule>
  </conditionalFormatting>
  <conditionalFormatting sqref="S100">
    <cfRule type="cellIs" dxfId="1" priority="4" stopIfTrue="1" operator="lessThan">
      <formula>1</formula>
    </cfRule>
    <cfRule type="cellIs" dxfId="0" priority="3" stopIfTrue="1" operator="greaterThan"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CT TUTTI</vt:lpstr>
      <vt:lpstr>C5-T+1</vt:lpstr>
      <vt:lpstr>C10-T+2</vt:lpstr>
      <vt:lpstr>C15-T+3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Elisabetta Piva</dc:creator>
  <cp:lastModifiedBy>Elisabetta Piva</cp:lastModifiedBy>
  <dcterms:created xsi:type="dcterms:W3CDTF">2025-02-07T09:44:53Z</dcterms:created>
  <dcterms:modified xsi:type="dcterms:W3CDTF">2025-07-13T08:49:27Z</dcterms:modified>
</cp:coreProperties>
</file>