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betta/Desktop/ESPERIMENTI DOTTORATO/ANTARTIDE XXXVIII sped./ESPERIMENTO TEMPERATURA/real time siics/LIVER /"/>
    </mc:Choice>
  </mc:AlternateContent>
  <xr:revisionPtr revIDLastSave="0" documentId="13_ncr:1_{E49B92D6-19AC-514D-88B0-216F04A409B9}" xr6:coauthVersionLast="47" xr6:coauthVersionMax="47" xr10:uidLastSave="{00000000-0000-0000-0000-000000000000}"/>
  <bookViews>
    <workbookView xWindow="0" yWindow="500" windowWidth="28800" windowHeight="17500" activeTab="6" xr2:uid="{828D263B-D80C-524C-AB14-085D4EE1302F}"/>
  </bookViews>
  <sheets>
    <sheet name="ct TRL9" sheetId="5" r:id="rId1"/>
    <sheet name="LIVER C5-T+1" sheetId="1" r:id="rId2"/>
    <sheet name="C5-T+1" sheetId="3" r:id="rId3"/>
    <sheet name="LIVER C10-T+2" sheetId="4" r:id="rId4"/>
    <sheet name="C10-T+2" sheetId="6" r:id="rId5"/>
    <sheet name="LIVER C15 - T+3" sheetId="7" r:id="rId6"/>
    <sheet name="C15-T+3" sheetId="8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8" i="3" l="1"/>
  <c r="F158" i="3" s="1"/>
  <c r="E155" i="3"/>
  <c r="F155" i="3" s="1"/>
  <c r="E151" i="3"/>
  <c r="F151" i="3" s="1"/>
  <c r="E148" i="3"/>
  <c r="F148" i="3" s="1"/>
  <c r="O142" i="3"/>
  <c r="P142" i="3" s="1"/>
  <c r="Q135" i="3" s="1"/>
  <c r="F142" i="3"/>
  <c r="G135" i="3" s="1"/>
  <c r="E142" i="3"/>
  <c r="O139" i="3"/>
  <c r="P139" i="3" s="1"/>
  <c r="Q132" i="3" s="1"/>
  <c r="R132" i="3" s="1"/>
  <c r="S132" i="3" s="1"/>
  <c r="M167" i="3" s="1"/>
  <c r="E139" i="3"/>
  <c r="F139" i="3" s="1"/>
  <c r="O135" i="3"/>
  <c r="P135" i="3" s="1"/>
  <c r="E135" i="3"/>
  <c r="F135" i="3" s="1"/>
  <c r="O132" i="3"/>
  <c r="P132" i="3" s="1"/>
  <c r="E132" i="3"/>
  <c r="F132" i="3" s="1"/>
  <c r="E125" i="3"/>
  <c r="F125" i="3" s="1"/>
  <c r="G118" i="3" s="1"/>
  <c r="F122" i="3"/>
  <c r="G115" i="3" s="1"/>
  <c r="H115" i="3" s="1"/>
  <c r="I115" i="3" s="1"/>
  <c r="E122" i="3"/>
  <c r="E118" i="3"/>
  <c r="F118" i="3" s="1"/>
  <c r="F115" i="3"/>
  <c r="E115" i="3"/>
  <c r="O109" i="3"/>
  <c r="P109" i="3" s="1"/>
  <c r="Q102" i="3" s="1"/>
  <c r="E109" i="3"/>
  <c r="F109" i="3" s="1"/>
  <c r="G102" i="3" s="1"/>
  <c r="O106" i="3"/>
  <c r="P106" i="3" s="1"/>
  <c r="Q99" i="3" s="1"/>
  <c r="R99" i="3" s="1"/>
  <c r="S99" i="3" s="1"/>
  <c r="M166" i="3" s="1"/>
  <c r="F106" i="3"/>
  <c r="G99" i="3" s="1"/>
  <c r="H99" i="3" s="1"/>
  <c r="I99" i="3" s="1"/>
  <c r="E106" i="3"/>
  <c r="O102" i="3"/>
  <c r="P102" i="3" s="1"/>
  <c r="E102" i="3"/>
  <c r="F102" i="3" s="1"/>
  <c r="O99" i="3"/>
  <c r="P99" i="3" s="1"/>
  <c r="F99" i="3"/>
  <c r="E99" i="3"/>
  <c r="BJ93" i="3"/>
  <c r="BK93" i="3" s="1"/>
  <c r="BL86" i="3" s="1"/>
  <c r="E93" i="3"/>
  <c r="F93" i="3" s="1"/>
  <c r="G86" i="3" s="1"/>
  <c r="BJ90" i="3"/>
  <c r="BK90" i="3" s="1"/>
  <c r="BL83" i="3" s="1"/>
  <c r="F90" i="3"/>
  <c r="G83" i="3" s="1"/>
  <c r="E90" i="3"/>
  <c r="BJ86" i="3"/>
  <c r="BK86" i="3" s="1"/>
  <c r="E86" i="3"/>
  <c r="F86" i="3" s="1"/>
  <c r="BJ83" i="3"/>
  <c r="BK83" i="3" s="1"/>
  <c r="F83" i="3"/>
  <c r="E83" i="3"/>
  <c r="BT77" i="3"/>
  <c r="BU77" i="3" s="1"/>
  <c r="BV70" i="3" s="1"/>
  <c r="BJ77" i="3"/>
  <c r="BK77" i="3" s="1"/>
  <c r="O77" i="3"/>
  <c r="P77" i="3" s="1"/>
  <c r="F77" i="3"/>
  <c r="E77" i="3"/>
  <c r="BT74" i="3"/>
  <c r="BU74" i="3" s="1"/>
  <c r="BJ74" i="3"/>
  <c r="BK74" i="3" s="1"/>
  <c r="O74" i="3"/>
  <c r="P74" i="3" s="1"/>
  <c r="F74" i="3"/>
  <c r="G67" i="3" s="1"/>
  <c r="E74" i="3"/>
  <c r="BT70" i="3"/>
  <c r="BU70" i="3" s="1"/>
  <c r="BJ70" i="3"/>
  <c r="BK70" i="3" s="1"/>
  <c r="O70" i="3"/>
  <c r="P70" i="3" s="1"/>
  <c r="E70" i="3"/>
  <c r="F70" i="3" s="1"/>
  <c r="BT67" i="3"/>
  <c r="BU67" i="3" s="1"/>
  <c r="BJ67" i="3"/>
  <c r="BK67" i="3" s="1"/>
  <c r="O67" i="3"/>
  <c r="P67" i="3" s="1"/>
  <c r="F67" i="3"/>
  <c r="E67" i="3"/>
  <c r="E61" i="3"/>
  <c r="F61" i="3" s="1"/>
  <c r="E58" i="3"/>
  <c r="F58" i="3" s="1"/>
  <c r="E54" i="3"/>
  <c r="F54" i="3" s="1"/>
  <c r="E51" i="3"/>
  <c r="F51" i="3" s="1"/>
  <c r="O45" i="3"/>
  <c r="P45" i="3" s="1"/>
  <c r="Q38" i="3" s="1"/>
  <c r="F45" i="3"/>
  <c r="G38" i="3" s="1"/>
  <c r="E45" i="3"/>
  <c r="O42" i="3"/>
  <c r="P42" i="3" s="1"/>
  <c r="E42" i="3"/>
  <c r="F42" i="3" s="1"/>
  <c r="O38" i="3"/>
  <c r="P38" i="3" s="1"/>
  <c r="E38" i="3"/>
  <c r="F38" i="3" s="1"/>
  <c r="O35" i="3"/>
  <c r="P35" i="3" s="1"/>
  <c r="E35" i="3"/>
  <c r="F35" i="3" s="1"/>
  <c r="E28" i="3"/>
  <c r="F28" i="3" s="1"/>
  <c r="G21" i="3" s="1"/>
  <c r="F25" i="3"/>
  <c r="G18" i="3" s="1"/>
  <c r="E25" i="3"/>
  <c r="E21" i="3"/>
  <c r="F21" i="3" s="1"/>
  <c r="F18" i="3"/>
  <c r="E18" i="3"/>
  <c r="O12" i="3"/>
  <c r="P12" i="3" s="1"/>
  <c r="Q5" i="3" s="1"/>
  <c r="E12" i="3"/>
  <c r="F12" i="3" s="1"/>
  <c r="G5" i="3" s="1"/>
  <c r="O9" i="3"/>
  <c r="P9" i="3" s="1"/>
  <c r="Q2" i="3" s="1"/>
  <c r="R2" i="3" s="1"/>
  <c r="S2" i="3" s="1"/>
  <c r="M163" i="3" s="1"/>
  <c r="F9" i="3"/>
  <c r="G2" i="3" s="1"/>
  <c r="E9" i="3"/>
  <c r="O5" i="3"/>
  <c r="P5" i="3" s="1"/>
  <c r="E5" i="3"/>
  <c r="F5" i="3" s="1"/>
  <c r="O2" i="3"/>
  <c r="P2" i="3" s="1"/>
  <c r="F2" i="3"/>
  <c r="E2" i="3"/>
  <c r="H67" i="3" l="1"/>
  <c r="I67" i="3" s="1"/>
  <c r="N167" i="3" s="1"/>
  <c r="BM83" i="3"/>
  <c r="BN83" i="3" s="1"/>
  <c r="BL67" i="3"/>
  <c r="BM67" i="3" s="1"/>
  <c r="BN67" i="3" s="1"/>
  <c r="G35" i="3"/>
  <c r="H35" i="3" s="1"/>
  <c r="I35" i="3" s="1"/>
  <c r="N165" i="3" s="1"/>
  <c r="G54" i="3"/>
  <c r="G70" i="3"/>
  <c r="Q67" i="3"/>
  <c r="BV67" i="3"/>
  <c r="BW67" i="3" s="1"/>
  <c r="BX67" i="3" s="1"/>
  <c r="G51" i="3"/>
  <c r="Q35" i="3"/>
  <c r="R35" i="3" s="1"/>
  <c r="S35" i="3" s="1"/>
  <c r="M164" i="3" s="1"/>
  <c r="Q70" i="3"/>
  <c r="G148" i="3"/>
  <c r="H148" i="3" s="1"/>
  <c r="I148" i="3" s="1"/>
  <c r="N172" i="3" s="1"/>
  <c r="H2" i="3"/>
  <c r="I2" i="3" s="1"/>
  <c r="N163" i="3" s="1"/>
  <c r="H18" i="3"/>
  <c r="I18" i="3" s="1"/>
  <c r="N164" i="3" s="1"/>
  <c r="BL70" i="3"/>
  <c r="H83" i="3"/>
  <c r="I83" i="3" s="1"/>
  <c r="N168" i="3" s="1"/>
  <c r="G132" i="3"/>
  <c r="H132" i="3" s="1"/>
  <c r="I132" i="3" s="1"/>
  <c r="N171" i="3" s="1"/>
  <c r="G151" i="3"/>
  <c r="H51" i="3" l="1"/>
  <c r="I51" i="3" s="1"/>
  <c r="N166" i="3" s="1"/>
  <c r="N179" i="3" s="1"/>
  <c r="M184" i="3" s="1"/>
  <c r="R67" i="3"/>
  <c r="S67" i="3" s="1"/>
  <c r="M165" i="3" s="1"/>
  <c r="M179" i="3" s="1"/>
  <c r="L184" i="3" s="1"/>
  <c r="M180" i="3" l="1"/>
  <c r="L185" i="3" s="1"/>
  <c r="N181" i="3"/>
  <c r="O181" i="3" s="1"/>
  <c r="N180" i="3"/>
  <c r="M185" i="3" s="1"/>
  <c r="P10" i="5" l="1"/>
  <c r="P5" i="5"/>
  <c r="O5" i="5"/>
  <c r="E157" i="8"/>
  <c r="F157" i="8" s="1"/>
  <c r="E154" i="8"/>
  <c r="F154" i="8" s="1"/>
  <c r="E150" i="8"/>
  <c r="F150" i="8" s="1"/>
  <c r="E147" i="8"/>
  <c r="F147" i="8" s="1"/>
  <c r="O141" i="8"/>
  <c r="P141" i="8" s="1"/>
  <c r="Q134" i="8" s="1"/>
  <c r="E141" i="8"/>
  <c r="F141" i="8" s="1"/>
  <c r="G134" i="8" s="1"/>
  <c r="O138" i="8"/>
  <c r="P138" i="8" s="1"/>
  <c r="Q131" i="8" s="1"/>
  <c r="R131" i="8" s="1"/>
  <c r="S131" i="8" s="1"/>
  <c r="M167" i="8" s="1"/>
  <c r="E138" i="8"/>
  <c r="F138" i="8" s="1"/>
  <c r="O134" i="8"/>
  <c r="P134" i="8" s="1"/>
  <c r="E134" i="8"/>
  <c r="F134" i="8" s="1"/>
  <c r="O131" i="8"/>
  <c r="P131" i="8" s="1"/>
  <c r="E131" i="8"/>
  <c r="F131" i="8" s="1"/>
  <c r="E125" i="8"/>
  <c r="F125" i="8" s="1"/>
  <c r="E122" i="8"/>
  <c r="F122" i="8" s="1"/>
  <c r="G115" i="8" s="1"/>
  <c r="E118" i="8"/>
  <c r="F118" i="8" s="1"/>
  <c r="E115" i="8"/>
  <c r="F115" i="8" s="1"/>
  <c r="O109" i="8"/>
  <c r="P109" i="8" s="1"/>
  <c r="E109" i="8"/>
  <c r="F109" i="8" s="1"/>
  <c r="O106" i="8"/>
  <c r="P106" i="8" s="1"/>
  <c r="E106" i="8"/>
  <c r="F106" i="8" s="1"/>
  <c r="G99" i="8" s="1"/>
  <c r="O102" i="8"/>
  <c r="P102" i="8" s="1"/>
  <c r="E102" i="8"/>
  <c r="F102" i="8" s="1"/>
  <c r="O99" i="8"/>
  <c r="P99" i="8" s="1"/>
  <c r="E99" i="8"/>
  <c r="F99" i="8" s="1"/>
  <c r="BJ93" i="8"/>
  <c r="BK93" i="8" s="1"/>
  <c r="E93" i="8"/>
  <c r="F93" i="8" s="1"/>
  <c r="BJ90" i="8"/>
  <c r="BK90" i="8" s="1"/>
  <c r="E90" i="8"/>
  <c r="F90" i="8" s="1"/>
  <c r="G83" i="8" s="1"/>
  <c r="BJ86" i="8"/>
  <c r="BK86" i="8" s="1"/>
  <c r="E86" i="8"/>
  <c r="F86" i="8" s="1"/>
  <c r="BJ83" i="8"/>
  <c r="BK83" i="8" s="1"/>
  <c r="E83" i="8"/>
  <c r="F83" i="8" s="1"/>
  <c r="BT77" i="8"/>
  <c r="BU77" i="8" s="1"/>
  <c r="BJ77" i="8"/>
  <c r="BK77" i="8" s="1"/>
  <c r="O77" i="8"/>
  <c r="P77" i="8" s="1"/>
  <c r="Q70" i="8" s="1"/>
  <c r="E77" i="8"/>
  <c r="F77" i="8" s="1"/>
  <c r="BT74" i="8"/>
  <c r="BU74" i="8" s="1"/>
  <c r="BV67" i="8" s="1"/>
  <c r="BJ74" i="8"/>
  <c r="BK74" i="8" s="1"/>
  <c r="BL67" i="8" s="1"/>
  <c r="O74" i="8"/>
  <c r="P74" i="8" s="1"/>
  <c r="Q67" i="8" s="1"/>
  <c r="R67" i="8" s="1"/>
  <c r="S67" i="8" s="1"/>
  <c r="M165" i="8" s="1"/>
  <c r="E74" i="8"/>
  <c r="F74" i="8" s="1"/>
  <c r="G67" i="8" s="1"/>
  <c r="BT70" i="8"/>
  <c r="BU70" i="8" s="1"/>
  <c r="BJ70" i="8"/>
  <c r="BK70" i="8" s="1"/>
  <c r="P70" i="8"/>
  <c r="O70" i="8"/>
  <c r="E70" i="8"/>
  <c r="F70" i="8" s="1"/>
  <c r="BU67" i="8"/>
  <c r="BT67" i="8"/>
  <c r="BJ67" i="8"/>
  <c r="BK67" i="8" s="1"/>
  <c r="O67" i="8"/>
  <c r="P67" i="8" s="1"/>
  <c r="E67" i="8"/>
  <c r="F67" i="8" s="1"/>
  <c r="E61" i="8"/>
  <c r="F61" i="8" s="1"/>
  <c r="E58" i="8"/>
  <c r="F58" i="8" s="1"/>
  <c r="E54" i="8"/>
  <c r="F54" i="8" s="1"/>
  <c r="E51" i="8"/>
  <c r="F51" i="8" s="1"/>
  <c r="O45" i="8"/>
  <c r="P45" i="8" s="1"/>
  <c r="Q38" i="8" s="1"/>
  <c r="E45" i="8"/>
  <c r="F45" i="8" s="1"/>
  <c r="O42" i="8"/>
  <c r="P42" i="8" s="1"/>
  <c r="E42" i="8"/>
  <c r="F42" i="8" s="1"/>
  <c r="O38" i="8"/>
  <c r="P38" i="8" s="1"/>
  <c r="E38" i="8"/>
  <c r="F38" i="8" s="1"/>
  <c r="O35" i="8"/>
  <c r="P35" i="8" s="1"/>
  <c r="E35" i="8"/>
  <c r="F35" i="8" s="1"/>
  <c r="E28" i="8"/>
  <c r="F28" i="8" s="1"/>
  <c r="G21" i="8" s="1"/>
  <c r="E25" i="8"/>
  <c r="F25" i="8" s="1"/>
  <c r="G18" i="8" s="1"/>
  <c r="E21" i="8"/>
  <c r="F21" i="8" s="1"/>
  <c r="E18" i="8"/>
  <c r="F18" i="8" s="1"/>
  <c r="O12" i="8"/>
  <c r="P12" i="8" s="1"/>
  <c r="E12" i="8"/>
  <c r="F12" i="8" s="1"/>
  <c r="G5" i="8" s="1"/>
  <c r="O9" i="8"/>
  <c r="P9" i="8" s="1"/>
  <c r="Q2" i="8" s="1"/>
  <c r="E9" i="8"/>
  <c r="F9" i="8" s="1"/>
  <c r="G2" i="8" s="1"/>
  <c r="H2" i="8" s="1"/>
  <c r="I2" i="8" s="1"/>
  <c r="N163" i="8" s="1"/>
  <c r="O5" i="8"/>
  <c r="P5" i="8" s="1"/>
  <c r="E5" i="8"/>
  <c r="F5" i="8" s="1"/>
  <c r="O2" i="8"/>
  <c r="P2" i="8" s="1"/>
  <c r="E2" i="8"/>
  <c r="F2" i="8" s="1"/>
  <c r="E158" i="6"/>
  <c r="F158" i="6" s="1"/>
  <c r="E155" i="6"/>
  <c r="F155" i="6" s="1"/>
  <c r="G148" i="6" s="1"/>
  <c r="E151" i="6"/>
  <c r="F151" i="6" s="1"/>
  <c r="E148" i="6"/>
  <c r="F148" i="6" s="1"/>
  <c r="O142" i="6"/>
  <c r="P142" i="6" s="1"/>
  <c r="F142" i="6"/>
  <c r="E142" i="6"/>
  <c r="O139" i="6"/>
  <c r="P139" i="6" s="1"/>
  <c r="E139" i="6"/>
  <c r="F139" i="6" s="1"/>
  <c r="G132" i="6" s="1"/>
  <c r="O135" i="6"/>
  <c r="P135" i="6" s="1"/>
  <c r="E135" i="6"/>
  <c r="F135" i="6" s="1"/>
  <c r="O132" i="6"/>
  <c r="P132" i="6" s="1"/>
  <c r="E132" i="6"/>
  <c r="F132" i="6" s="1"/>
  <c r="E125" i="6"/>
  <c r="F125" i="6" s="1"/>
  <c r="F122" i="6"/>
  <c r="G115" i="6" s="1"/>
  <c r="E122" i="6"/>
  <c r="E118" i="6"/>
  <c r="F118" i="6" s="1"/>
  <c r="F115" i="6"/>
  <c r="E115" i="6"/>
  <c r="O109" i="6"/>
  <c r="P109" i="6" s="1"/>
  <c r="E109" i="6"/>
  <c r="F109" i="6" s="1"/>
  <c r="G102" i="6" s="1"/>
  <c r="O106" i="6"/>
  <c r="P106" i="6" s="1"/>
  <c r="Q99" i="6" s="1"/>
  <c r="F106" i="6"/>
  <c r="G99" i="6" s="1"/>
  <c r="H99" i="6" s="1"/>
  <c r="I99" i="6" s="1"/>
  <c r="N169" i="6" s="1"/>
  <c r="E106" i="6"/>
  <c r="O102" i="6"/>
  <c r="P102" i="6" s="1"/>
  <c r="E102" i="6"/>
  <c r="F102" i="6" s="1"/>
  <c r="O99" i="6"/>
  <c r="P99" i="6" s="1"/>
  <c r="F99" i="6"/>
  <c r="E99" i="6"/>
  <c r="BJ93" i="6"/>
  <c r="BK93" i="6" s="1"/>
  <c r="BL86" i="6" s="1"/>
  <c r="E93" i="6"/>
  <c r="F93" i="6" s="1"/>
  <c r="BJ90" i="6"/>
  <c r="BK90" i="6" s="1"/>
  <c r="F90" i="6"/>
  <c r="E90" i="6"/>
  <c r="BJ86" i="6"/>
  <c r="BK86" i="6" s="1"/>
  <c r="E86" i="6"/>
  <c r="F86" i="6" s="1"/>
  <c r="BJ83" i="6"/>
  <c r="BK83" i="6" s="1"/>
  <c r="G83" i="6"/>
  <c r="F83" i="6"/>
  <c r="E83" i="6"/>
  <c r="BT77" i="6"/>
  <c r="BU77" i="6" s="1"/>
  <c r="BJ77" i="6"/>
  <c r="BK77" i="6" s="1"/>
  <c r="O77" i="6"/>
  <c r="P77" i="6" s="1"/>
  <c r="F77" i="6"/>
  <c r="G70" i="6" s="1"/>
  <c r="E77" i="6"/>
  <c r="BT74" i="6"/>
  <c r="BU74" i="6" s="1"/>
  <c r="BV67" i="6" s="1"/>
  <c r="BJ74" i="6"/>
  <c r="BK74" i="6" s="1"/>
  <c r="O74" i="6"/>
  <c r="P74" i="6" s="1"/>
  <c r="F74" i="6"/>
  <c r="E74" i="6"/>
  <c r="BT70" i="6"/>
  <c r="BU70" i="6" s="1"/>
  <c r="BJ70" i="6"/>
  <c r="BK70" i="6" s="1"/>
  <c r="Q70" i="6"/>
  <c r="O70" i="6"/>
  <c r="P70" i="6" s="1"/>
  <c r="E70" i="6"/>
  <c r="F70" i="6" s="1"/>
  <c r="BT67" i="6"/>
  <c r="BU67" i="6" s="1"/>
  <c r="BJ67" i="6"/>
  <c r="BK67" i="6" s="1"/>
  <c r="O67" i="6"/>
  <c r="P67" i="6" s="1"/>
  <c r="G67" i="6"/>
  <c r="F67" i="6"/>
  <c r="E67" i="6"/>
  <c r="E61" i="6"/>
  <c r="F61" i="6" s="1"/>
  <c r="E58" i="6"/>
  <c r="F58" i="6" s="1"/>
  <c r="E54" i="6"/>
  <c r="F54" i="6" s="1"/>
  <c r="E51" i="6"/>
  <c r="F51" i="6" s="1"/>
  <c r="O45" i="6"/>
  <c r="P45" i="6" s="1"/>
  <c r="F45" i="6"/>
  <c r="E45" i="6"/>
  <c r="O42" i="6"/>
  <c r="P42" i="6" s="1"/>
  <c r="E42" i="6"/>
  <c r="F42" i="6" s="1"/>
  <c r="G35" i="6" s="1"/>
  <c r="O38" i="6"/>
  <c r="P38" i="6" s="1"/>
  <c r="E38" i="6"/>
  <c r="F38" i="6" s="1"/>
  <c r="P35" i="6"/>
  <c r="O35" i="6"/>
  <c r="E35" i="6"/>
  <c r="F35" i="6" s="1"/>
  <c r="E28" i="6"/>
  <c r="F28" i="6" s="1"/>
  <c r="F25" i="6"/>
  <c r="E25" i="6"/>
  <c r="E21" i="6"/>
  <c r="F21" i="6" s="1"/>
  <c r="G18" i="6"/>
  <c r="F18" i="6"/>
  <c r="E18" i="6"/>
  <c r="O12" i="6"/>
  <c r="P12" i="6" s="1"/>
  <c r="E12" i="6"/>
  <c r="F12" i="6" s="1"/>
  <c r="O9" i="6"/>
  <c r="P9" i="6" s="1"/>
  <c r="Q2" i="6" s="1"/>
  <c r="F9" i="6"/>
  <c r="G2" i="6" s="1"/>
  <c r="E9" i="6"/>
  <c r="O5" i="6"/>
  <c r="P5" i="6" s="1"/>
  <c r="E5" i="6"/>
  <c r="F5" i="6" s="1"/>
  <c r="O2" i="6"/>
  <c r="P2" i="6" s="1"/>
  <c r="F2" i="6"/>
  <c r="E2" i="6"/>
  <c r="O57" i="5"/>
  <c r="P47" i="5"/>
  <c r="O47" i="5"/>
  <c r="P42" i="5"/>
  <c r="P41" i="5"/>
  <c r="P40" i="5"/>
  <c r="P37" i="5"/>
  <c r="P36" i="5"/>
  <c r="O45" i="5"/>
  <c r="O44" i="5"/>
  <c r="O43" i="5"/>
  <c r="O42" i="5"/>
  <c r="O41" i="5"/>
  <c r="O40" i="5"/>
  <c r="O37" i="5"/>
  <c r="O36" i="5"/>
  <c r="P35" i="5"/>
  <c r="P34" i="5"/>
  <c r="P33" i="5"/>
  <c r="P32" i="5"/>
  <c r="P31" i="5"/>
  <c r="P30" i="5"/>
  <c r="P29" i="5"/>
  <c r="P28" i="5"/>
  <c r="P27" i="5"/>
  <c r="P26" i="5"/>
  <c r="O26" i="5"/>
  <c r="P66" i="5"/>
  <c r="P65" i="5"/>
  <c r="P64" i="5"/>
  <c r="P63" i="5"/>
  <c r="P62" i="5"/>
  <c r="P61" i="5"/>
  <c r="P60" i="5"/>
  <c r="P59" i="5"/>
  <c r="P58" i="5"/>
  <c r="P57" i="5"/>
  <c r="O66" i="5"/>
  <c r="O65" i="5"/>
  <c r="O64" i="5"/>
  <c r="O63" i="5"/>
  <c r="O62" i="5"/>
  <c r="O61" i="5"/>
  <c r="O60" i="5"/>
  <c r="O59" i="5"/>
  <c r="O58" i="5"/>
  <c r="P56" i="5"/>
  <c r="P55" i="5"/>
  <c r="P54" i="5"/>
  <c r="P53" i="5"/>
  <c r="P52" i="5"/>
  <c r="P51" i="5"/>
  <c r="P50" i="5"/>
  <c r="P49" i="5"/>
  <c r="P48" i="5"/>
  <c r="O56" i="5"/>
  <c r="O55" i="5"/>
  <c r="O54" i="5"/>
  <c r="O53" i="5"/>
  <c r="O52" i="5"/>
  <c r="O51" i="5"/>
  <c r="O50" i="5"/>
  <c r="O49" i="5"/>
  <c r="O48" i="5"/>
  <c r="P44" i="5"/>
  <c r="P43" i="5"/>
  <c r="O35" i="5"/>
  <c r="O34" i="5"/>
  <c r="O32" i="5"/>
  <c r="O31" i="5"/>
  <c r="O30" i="5"/>
  <c r="O29" i="5"/>
  <c r="O28" i="5"/>
  <c r="O27" i="5"/>
  <c r="P23" i="5"/>
  <c r="P22" i="5"/>
  <c r="P21" i="5"/>
  <c r="P20" i="5"/>
  <c r="P19" i="5"/>
  <c r="P18" i="5"/>
  <c r="P17" i="5"/>
  <c r="P16" i="5"/>
  <c r="P13" i="5"/>
  <c r="P12" i="5"/>
  <c r="P11" i="5"/>
  <c r="P9" i="5"/>
  <c r="P8" i="5"/>
  <c r="P7" i="5"/>
  <c r="P6" i="5"/>
  <c r="O24" i="5"/>
  <c r="O23" i="5"/>
  <c r="O21" i="5"/>
  <c r="O22" i="5"/>
  <c r="O20" i="5"/>
  <c r="O19" i="5"/>
  <c r="O18" i="5"/>
  <c r="O17" i="5"/>
  <c r="O16" i="5"/>
  <c r="O15" i="5"/>
  <c r="O14" i="5"/>
  <c r="O13" i="5"/>
  <c r="O12" i="5"/>
  <c r="O11" i="5"/>
  <c r="O10" i="5"/>
  <c r="O9" i="5"/>
  <c r="O8" i="5"/>
  <c r="O7" i="5"/>
  <c r="O6" i="5"/>
  <c r="H114" i="5"/>
  <c r="H113" i="5"/>
  <c r="H111" i="5"/>
  <c r="H110" i="5"/>
  <c r="H108" i="5"/>
  <c r="H107" i="5"/>
  <c r="H105" i="5"/>
  <c r="H104" i="5"/>
  <c r="H102" i="5"/>
  <c r="H101" i="5"/>
  <c r="D114" i="5"/>
  <c r="D113" i="5"/>
  <c r="D111" i="5"/>
  <c r="D110" i="5"/>
  <c r="D108" i="5"/>
  <c r="D107" i="5"/>
  <c r="D105" i="5"/>
  <c r="D104" i="5"/>
  <c r="D102" i="5"/>
  <c r="D101" i="5"/>
  <c r="H94" i="5"/>
  <c r="H93" i="5"/>
  <c r="H91" i="5"/>
  <c r="H90" i="5"/>
  <c r="H88" i="5"/>
  <c r="H87" i="5"/>
  <c r="H85" i="5"/>
  <c r="H84" i="5"/>
  <c r="H82" i="5"/>
  <c r="H81" i="5"/>
  <c r="D94" i="5"/>
  <c r="D93" i="5"/>
  <c r="D91" i="5"/>
  <c r="D90" i="5"/>
  <c r="D88" i="5"/>
  <c r="D87" i="5"/>
  <c r="D85" i="5"/>
  <c r="D84" i="5"/>
  <c r="D82" i="5"/>
  <c r="D81" i="5"/>
  <c r="H74" i="5"/>
  <c r="H73" i="5"/>
  <c r="H71" i="5"/>
  <c r="H70" i="5"/>
  <c r="H68" i="5"/>
  <c r="H67" i="5"/>
  <c r="H65" i="5"/>
  <c r="H64" i="5"/>
  <c r="H62" i="5"/>
  <c r="H61" i="5"/>
  <c r="D74" i="5"/>
  <c r="D73" i="5"/>
  <c r="D71" i="5"/>
  <c r="D70" i="5"/>
  <c r="D68" i="5"/>
  <c r="D67" i="5"/>
  <c r="D65" i="5"/>
  <c r="D64" i="5"/>
  <c r="D62" i="5"/>
  <c r="D61" i="5"/>
  <c r="H56" i="5"/>
  <c r="H55" i="5"/>
  <c r="H53" i="5"/>
  <c r="H52" i="5"/>
  <c r="H50" i="5"/>
  <c r="H49" i="5"/>
  <c r="H47" i="5"/>
  <c r="H46" i="5"/>
  <c r="H44" i="5"/>
  <c r="H43" i="5"/>
  <c r="D56" i="5"/>
  <c r="D55" i="5"/>
  <c r="D53" i="5"/>
  <c r="D52" i="5"/>
  <c r="D50" i="5"/>
  <c r="D47" i="5" s="1"/>
  <c r="D49" i="5"/>
  <c r="D46" i="5"/>
  <c r="D44" i="5"/>
  <c r="D43" i="5"/>
  <c r="H36" i="5"/>
  <c r="H35" i="5"/>
  <c r="H33" i="5"/>
  <c r="H32" i="5"/>
  <c r="H30" i="5"/>
  <c r="H29" i="5"/>
  <c r="H27" i="5"/>
  <c r="H26" i="5"/>
  <c r="H24" i="5"/>
  <c r="H23" i="5"/>
  <c r="D36" i="5"/>
  <c r="D35" i="5"/>
  <c r="D33" i="5"/>
  <c r="D32" i="5"/>
  <c r="D30" i="5"/>
  <c r="D29" i="5"/>
  <c r="D27" i="5"/>
  <c r="D26" i="5"/>
  <c r="D24" i="5"/>
  <c r="D23" i="5"/>
  <c r="H18" i="5"/>
  <c r="H17" i="5"/>
  <c r="H15" i="5"/>
  <c r="H14" i="5"/>
  <c r="H12" i="5"/>
  <c r="H11" i="5"/>
  <c r="H9" i="5"/>
  <c r="H8" i="5"/>
  <c r="H6" i="5"/>
  <c r="H5" i="5"/>
  <c r="D18" i="5"/>
  <c r="D17" i="5"/>
  <c r="D15" i="5"/>
  <c r="D14" i="5"/>
  <c r="D12" i="5"/>
  <c r="D11" i="5"/>
  <c r="D9" i="5"/>
  <c r="D8" i="5"/>
  <c r="D6" i="5"/>
  <c r="D5" i="5"/>
  <c r="H115" i="8" l="1"/>
  <c r="I115" i="8" s="1"/>
  <c r="G118" i="8"/>
  <c r="H18" i="8"/>
  <c r="I18" i="8" s="1"/>
  <c r="N164" i="8" s="1"/>
  <c r="G38" i="8"/>
  <c r="G131" i="8"/>
  <c r="H131" i="8" s="1"/>
  <c r="I131" i="8" s="1"/>
  <c r="N170" i="8" s="1"/>
  <c r="BM67" i="8"/>
  <c r="BN67" i="8" s="1"/>
  <c r="R2" i="8"/>
  <c r="S2" i="8" s="1"/>
  <c r="M163" i="8" s="1"/>
  <c r="Q5" i="8"/>
  <c r="G54" i="8"/>
  <c r="BL83" i="8"/>
  <c r="BM83" i="8" s="1"/>
  <c r="BN83" i="8" s="1"/>
  <c r="Q99" i="8"/>
  <c r="R99" i="8" s="1"/>
  <c r="S99" i="8" s="1"/>
  <c r="M166" i="8" s="1"/>
  <c r="G70" i="8"/>
  <c r="H67" i="8" s="1"/>
  <c r="I67" i="8" s="1"/>
  <c r="N166" i="8" s="1"/>
  <c r="G35" i="8"/>
  <c r="H35" i="8" s="1"/>
  <c r="I35" i="8" s="1"/>
  <c r="N165" i="8" s="1"/>
  <c r="BL70" i="8"/>
  <c r="G86" i="8"/>
  <c r="H83" i="8" s="1"/>
  <c r="I83" i="8" s="1"/>
  <c r="N167" i="8" s="1"/>
  <c r="G102" i="8"/>
  <c r="G147" i="8"/>
  <c r="BW67" i="8"/>
  <c r="BX67" i="8" s="1"/>
  <c r="G51" i="8"/>
  <c r="H51" i="8" s="1"/>
  <c r="I51" i="8" s="1"/>
  <c r="H99" i="8"/>
  <c r="I99" i="8" s="1"/>
  <c r="Q35" i="8"/>
  <c r="R35" i="8" s="1"/>
  <c r="S35" i="8" s="1"/>
  <c r="M164" i="8" s="1"/>
  <c r="BV70" i="8"/>
  <c r="BL86" i="8"/>
  <c r="Q102" i="8"/>
  <c r="G150" i="8"/>
  <c r="BW67" i="6"/>
  <c r="BX67" i="6" s="1"/>
  <c r="Q38" i="6"/>
  <c r="H67" i="6"/>
  <c r="I67" i="6" s="1"/>
  <c r="N167" i="6" s="1"/>
  <c r="H83" i="6"/>
  <c r="I83" i="6" s="1"/>
  <c r="N168" i="6" s="1"/>
  <c r="G86" i="6"/>
  <c r="G151" i="6"/>
  <c r="H148" i="6" s="1"/>
  <c r="I148" i="6" s="1"/>
  <c r="N172" i="6" s="1"/>
  <c r="G51" i="6"/>
  <c r="G5" i="6"/>
  <c r="H2" i="6" s="1"/>
  <c r="I2" i="6" s="1"/>
  <c r="G21" i="6"/>
  <c r="H18" i="6" s="1"/>
  <c r="I18" i="6" s="1"/>
  <c r="Q35" i="6"/>
  <c r="R35" i="6" s="1"/>
  <c r="S35" i="6" s="1"/>
  <c r="M164" i="6" s="1"/>
  <c r="G54" i="6"/>
  <c r="BV70" i="6"/>
  <c r="Q102" i="6"/>
  <c r="R99" i="6"/>
  <c r="S99" i="6" s="1"/>
  <c r="M166" i="6" s="1"/>
  <c r="BL70" i="6"/>
  <c r="G118" i="6"/>
  <c r="H115" i="6" s="1"/>
  <c r="I115" i="6" s="1"/>
  <c r="N170" i="6" s="1"/>
  <c r="Q132" i="6"/>
  <c r="R132" i="6" s="1"/>
  <c r="S132" i="6" s="1"/>
  <c r="M167" i="6" s="1"/>
  <c r="Q5" i="6"/>
  <c r="R2" i="6" s="1"/>
  <c r="S2" i="6" s="1"/>
  <c r="M163" i="6" s="1"/>
  <c r="Q67" i="6"/>
  <c r="R67" i="6" s="1"/>
  <c r="S67" i="6" s="1"/>
  <c r="M165" i="6" s="1"/>
  <c r="G135" i="6"/>
  <c r="H132" i="6"/>
  <c r="I132" i="6" s="1"/>
  <c r="N171" i="6" s="1"/>
  <c r="G38" i="6"/>
  <c r="H35" i="6" s="1"/>
  <c r="I35" i="6" s="1"/>
  <c r="BL67" i="6"/>
  <c r="BM67" i="6" s="1"/>
  <c r="BN67" i="6" s="1"/>
  <c r="BL83" i="6"/>
  <c r="BM83" i="6" s="1"/>
  <c r="BN83" i="6" s="1"/>
  <c r="Q135" i="6"/>
  <c r="M174" i="8" l="1"/>
  <c r="L179" i="8" s="1"/>
  <c r="M175" i="8"/>
  <c r="L180" i="8" s="1"/>
  <c r="H147" i="8"/>
  <c r="I147" i="8" s="1"/>
  <c r="N171" i="8" s="1"/>
  <c r="N175" i="8" s="1"/>
  <c r="M180" i="8" s="1"/>
  <c r="M179" i="6"/>
  <c r="L184" i="6" s="1"/>
  <c r="M180" i="6"/>
  <c r="L185" i="6" s="1"/>
  <c r="H51" i="6"/>
  <c r="I51" i="6" s="1"/>
  <c r="N179" i="6" s="1"/>
  <c r="M184" i="6" s="1"/>
  <c r="N176" i="8" l="1"/>
  <c r="O176" i="8" s="1"/>
  <c r="N174" i="8"/>
  <c r="M179" i="8" s="1"/>
  <c r="N180" i="6"/>
  <c r="M185" i="6" s="1"/>
  <c r="N181" i="6"/>
  <c r="O181" i="6" s="1"/>
  <c r="E157" i="7" l="1"/>
  <c r="F157" i="7" s="1"/>
  <c r="E154" i="7"/>
  <c r="F154" i="7" s="1"/>
  <c r="E150" i="7"/>
  <c r="F150" i="7" s="1"/>
  <c r="E147" i="7"/>
  <c r="F147" i="7" s="1"/>
  <c r="O141" i="7"/>
  <c r="P141" i="7" s="1"/>
  <c r="E141" i="7"/>
  <c r="F141" i="7" s="1"/>
  <c r="O138" i="7"/>
  <c r="P138" i="7" s="1"/>
  <c r="E138" i="7"/>
  <c r="F138" i="7" s="1"/>
  <c r="O134" i="7"/>
  <c r="P134" i="7" s="1"/>
  <c r="E134" i="7"/>
  <c r="F134" i="7" s="1"/>
  <c r="O131" i="7"/>
  <c r="P131" i="7" s="1"/>
  <c r="E131" i="7"/>
  <c r="F131" i="7" s="1"/>
  <c r="E125" i="7"/>
  <c r="F125" i="7" s="1"/>
  <c r="E122" i="7"/>
  <c r="F122" i="7" s="1"/>
  <c r="E118" i="7"/>
  <c r="F118" i="7" s="1"/>
  <c r="E115" i="7"/>
  <c r="F115" i="7" s="1"/>
  <c r="O109" i="7"/>
  <c r="P109" i="7" s="1"/>
  <c r="E109" i="7"/>
  <c r="F109" i="7" s="1"/>
  <c r="O106" i="7"/>
  <c r="P106" i="7" s="1"/>
  <c r="E106" i="7"/>
  <c r="F106" i="7" s="1"/>
  <c r="O102" i="7"/>
  <c r="P102" i="7" s="1"/>
  <c r="E102" i="7"/>
  <c r="F102" i="7" s="1"/>
  <c r="O99" i="7"/>
  <c r="P99" i="7" s="1"/>
  <c r="E99" i="7"/>
  <c r="F99" i="7" s="1"/>
  <c r="BJ93" i="7"/>
  <c r="BK93" i="7" s="1"/>
  <c r="E93" i="7"/>
  <c r="F93" i="7" s="1"/>
  <c r="BJ90" i="7"/>
  <c r="BK90" i="7" s="1"/>
  <c r="E90" i="7"/>
  <c r="F90" i="7" s="1"/>
  <c r="BJ86" i="7"/>
  <c r="BK86" i="7" s="1"/>
  <c r="E86" i="7"/>
  <c r="F86" i="7" s="1"/>
  <c r="BJ83" i="7"/>
  <c r="BK83" i="7" s="1"/>
  <c r="E83" i="7"/>
  <c r="F83" i="7" s="1"/>
  <c r="BT77" i="7"/>
  <c r="BU77" i="7" s="1"/>
  <c r="BJ77" i="7"/>
  <c r="BK77" i="7" s="1"/>
  <c r="O77" i="7"/>
  <c r="P77" i="7" s="1"/>
  <c r="E77" i="7"/>
  <c r="F77" i="7" s="1"/>
  <c r="BT74" i="7"/>
  <c r="BU74" i="7" s="1"/>
  <c r="BJ74" i="7"/>
  <c r="BK74" i="7" s="1"/>
  <c r="O74" i="7"/>
  <c r="P74" i="7" s="1"/>
  <c r="E74" i="7"/>
  <c r="F74" i="7" s="1"/>
  <c r="BT70" i="7"/>
  <c r="BU70" i="7" s="1"/>
  <c r="BJ70" i="7"/>
  <c r="BK70" i="7" s="1"/>
  <c r="O70" i="7"/>
  <c r="P70" i="7" s="1"/>
  <c r="E70" i="7"/>
  <c r="F70" i="7" s="1"/>
  <c r="BT67" i="7"/>
  <c r="BU67" i="7" s="1"/>
  <c r="BJ67" i="7"/>
  <c r="BK67" i="7" s="1"/>
  <c r="O67" i="7"/>
  <c r="P67" i="7" s="1"/>
  <c r="E67" i="7"/>
  <c r="F67" i="7" s="1"/>
  <c r="E61" i="7"/>
  <c r="F61" i="7" s="1"/>
  <c r="E58" i="7"/>
  <c r="F58" i="7" s="1"/>
  <c r="E54" i="7"/>
  <c r="F54" i="7" s="1"/>
  <c r="E51" i="7"/>
  <c r="F51" i="7" s="1"/>
  <c r="O45" i="7"/>
  <c r="P45" i="7" s="1"/>
  <c r="E45" i="7"/>
  <c r="F45" i="7" s="1"/>
  <c r="O42" i="7"/>
  <c r="P42" i="7" s="1"/>
  <c r="E42" i="7"/>
  <c r="F42" i="7" s="1"/>
  <c r="O38" i="7"/>
  <c r="P38" i="7" s="1"/>
  <c r="E38" i="7"/>
  <c r="F38" i="7" s="1"/>
  <c r="O35" i="7"/>
  <c r="P35" i="7" s="1"/>
  <c r="E35" i="7"/>
  <c r="F35" i="7" s="1"/>
  <c r="E28" i="7"/>
  <c r="F28" i="7" s="1"/>
  <c r="E25" i="7"/>
  <c r="F25" i="7" s="1"/>
  <c r="E21" i="7"/>
  <c r="F21" i="7" s="1"/>
  <c r="E18" i="7"/>
  <c r="F18" i="7" s="1"/>
  <c r="O12" i="7"/>
  <c r="P12" i="7" s="1"/>
  <c r="E12" i="7"/>
  <c r="F12" i="7" s="1"/>
  <c r="O9" i="7"/>
  <c r="P9" i="7" s="1"/>
  <c r="E9" i="7"/>
  <c r="F9" i="7" s="1"/>
  <c r="O5" i="7"/>
  <c r="P5" i="7" s="1"/>
  <c r="E5" i="7"/>
  <c r="F5" i="7" s="1"/>
  <c r="O2" i="7"/>
  <c r="P2" i="7" s="1"/>
  <c r="E2" i="7"/>
  <c r="F2" i="7" s="1"/>
  <c r="E28" i="4"/>
  <c r="F28" i="4" s="1"/>
  <c r="E25" i="4"/>
  <c r="E21" i="4"/>
  <c r="F21" i="4" s="1"/>
  <c r="E18" i="4"/>
  <c r="E12" i="4"/>
  <c r="E9" i="4"/>
  <c r="E5" i="4"/>
  <c r="F5" i="4" s="1"/>
  <c r="E2" i="4"/>
  <c r="E158" i="4"/>
  <c r="F158" i="4" s="1"/>
  <c r="E155" i="4"/>
  <c r="F155" i="4" s="1"/>
  <c r="G148" i="4" s="1"/>
  <c r="E151" i="4"/>
  <c r="F151" i="4" s="1"/>
  <c r="E148" i="4"/>
  <c r="F148" i="4" s="1"/>
  <c r="O142" i="4"/>
  <c r="P142" i="4" s="1"/>
  <c r="E142" i="4"/>
  <c r="F142" i="4" s="1"/>
  <c r="G135" i="4" s="1"/>
  <c r="O139" i="4"/>
  <c r="P139" i="4" s="1"/>
  <c r="E139" i="4"/>
  <c r="F139" i="4" s="1"/>
  <c r="G132" i="4" s="1"/>
  <c r="O135" i="4"/>
  <c r="P135" i="4" s="1"/>
  <c r="E135" i="4"/>
  <c r="F135" i="4" s="1"/>
  <c r="O132" i="4"/>
  <c r="P132" i="4" s="1"/>
  <c r="E132" i="4"/>
  <c r="F132" i="4" s="1"/>
  <c r="E125" i="4"/>
  <c r="F125" i="4" s="1"/>
  <c r="E122" i="4"/>
  <c r="F122" i="4" s="1"/>
  <c r="E118" i="4"/>
  <c r="F118" i="4" s="1"/>
  <c r="E115" i="4"/>
  <c r="F115" i="4" s="1"/>
  <c r="O109" i="4"/>
  <c r="P109" i="4" s="1"/>
  <c r="E109" i="4"/>
  <c r="F109" i="4" s="1"/>
  <c r="O106" i="4"/>
  <c r="P106" i="4" s="1"/>
  <c r="E106" i="4"/>
  <c r="F106" i="4" s="1"/>
  <c r="O102" i="4"/>
  <c r="P102" i="4" s="1"/>
  <c r="E102" i="4"/>
  <c r="F102" i="4" s="1"/>
  <c r="O99" i="4"/>
  <c r="P99" i="4" s="1"/>
  <c r="E99" i="4"/>
  <c r="F99" i="4" s="1"/>
  <c r="BK93" i="4"/>
  <c r="BJ93" i="4"/>
  <c r="E93" i="4"/>
  <c r="F93" i="4" s="1"/>
  <c r="BJ90" i="4"/>
  <c r="BK90" i="4" s="1"/>
  <c r="BL83" i="4" s="1"/>
  <c r="E90" i="4"/>
  <c r="F90" i="4" s="1"/>
  <c r="BJ86" i="4"/>
  <c r="BK86" i="4" s="1"/>
  <c r="E86" i="4"/>
  <c r="F86" i="4" s="1"/>
  <c r="BJ83" i="4"/>
  <c r="BK83" i="4" s="1"/>
  <c r="E83" i="4"/>
  <c r="F83" i="4" s="1"/>
  <c r="BT77" i="4"/>
  <c r="BU77" i="4" s="1"/>
  <c r="BJ77" i="4"/>
  <c r="BK77" i="4" s="1"/>
  <c r="O77" i="4"/>
  <c r="P77" i="4" s="1"/>
  <c r="E77" i="4"/>
  <c r="F77" i="4" s="1"/>
  <c r="BU74" i="4"/>
  <c r="BT74" i="4"/>
  <c r="BJ74" i="4"/>
  <c r="BK74" i="4" s="1"/>
  <c r="O74" i="4"/>
  <c r="P74" i="4" s="1"/>
  <c r="E74" i="4"/>
  <c r="F74" i="4" s="1"/>
  <c r="BT70" i="4"/>
  <c r="BU70" i="4" s="1"/>
  <c r="BJ70" i="4"/>
  <c r="BK70" i="4" s="1"/>
  <c r="O70" i="4"/>
  <c r="P70" i="4" s="1"/>
  <c r="E70" i="4"/>
  <c r="F70" i="4" s="1"/>
  <c r="BT67" i="4"/>
  <c r="BU67" i="4" s="1"/>
  <c r="BV67" i="4" s="1"/>
  <c r="BJ67" i="4"/>
  <c r="BK67" i="4" s="1"/>
  <c r="O67" i="4"/>
  <c r="P67" i="4" s="1"/>
  <c r="E67" i="4"/>
  <c r="F67" i="4" s="1"/>
  <c r="E61" i="4"/>
  <c r="F61" i="4" s="1"/>
  <c r="E58" i="4"/>
  <c r="F58" i="4" s="1"/>
  <c r="E54" i="4"/>
  <c r="F54" i="4" s="1"/>
  <c r="E51" i="4"/>
  <c r="F51" i="4" s="1"/>
  <c r="O45" i="4"/>
  <c r="P45" i="4" s="1"/>
  <c r="E45" i="4"/>
  <c r="F45" i="4" s="1"/>
  <c r="O42" i="4"/>
  <c r="P42" i="4" s="1"/>
  <c r="E42" i="4"/>
  <c r="F42" i="4" s="1"/>
  <c r="O38" i="4"/>
  <c r="P38" i="4" s="1"/>
  <c r="E38" i="4"/>
  <c r="F38" i="4" s="1"/>
  <c r="O35" i="4"/>
  <c r="P35" i="4" s="1"/>
  <c r="E35" i="4"/>
  <c r="F35" i="4" s="1"/>
  <c r="F25" i="4"/>
  <c r="F18" i="4"/>
  <c r="O12" i="4"/>
  <c r="P12" i="4" s="1"/>
  <c r="F12" i="4"/>
  <c r="O9" i="4"/>
  <c r="P9" i="4" s="1"/>
  <c r="F9" i="4"/>
  <c r="O5" i="4"/>
  <c r="P5" i="4" s="1"/>
  <c r="O2" i="4"/>
  <c r="P2" i="4" s="1"/>
  <c r="F2" i="4"/>
  <c r="P45" i="5"/>
  <c r="O33" i="5"/>
  <c r="P24" i="5"/>
  <c r="P15" i="5"/>
  <c r="P14" i="5"/>
  <c r="Q70" i="4" l="1"/>
  <c r="G21" i="4"/>
  <c r="Q134" i="7"/>
  <c r="BL86" i="4"/>
  <c r="G35" i="4"/>
  <c r="BV70" i="4"/>
  <c r="BW67" i="4" s="1"/>
  <c r="BX67" i="4" s="1"/>
  <c r="BM83" i="4"/>
  <c r="BN83" i="4" s="1"/>
  <c r="G134" i="7"/>
  <c r="Q131" i="7"/>
  <c r="R131" i="7" s="1"/>
  <c r="S131" i="7" s="1"/>
  <c r="M167" i="7" s="1"/>
  <c r="G150" i="7"/>
  <c r="G131" i="7"/>
  <c r="G147" i="7"/>
  <c r="BL83" i="7"/>
  <c r="Q99" i="7"/>
  <c r="BL86" i="7"/>
  <c r="Q102" i="7"/>
  <c r="Q70" i="7"/>
  <c r="G38" i="7"/>
  <c r="BV67" i="7"/>
  <c r="G67" i="7"/>
  <c r="BL67" i="7"/>
  <c r="G51" i="7"/>
  <c r="G99" i="7"/>
  <c r="Q2" i="7"/>
  <c r="BV70" i="7"/>
  <c r="G118" i="7"/>
  <c r="G115" i="7"/>
  <c r="G83" i="7"/>
  <c r="Q67" i="7"/>
  <c r="G54" i="7"/>
  <c r="Q35" i="7"/>
  <c r="G18" i="7"/>
  <c r="G21" i="7"/>
  <c r="G2" i="7"/>
  <c r="Q5" i="7"/>
  <c r="BL70" i="7"/>
  <c r="G5" i="7"/>
  <c r="Q38" i="7"/>
  <c r="G86" i="7"/>
  <c r="G102" i="7"/>
  <c r="G35" i="7"/>
  <c r="G70" i="7"/>
  <c r="Q132" i="4"/>
  <c r="R132" i="4" s="1"/>
  <c r="S132" i="4" s="1"/>
  <c r="M167" i="4" s="1"/>
  <c r="G151" i="4"/>
  <c r="H148" i="4" s="1"/>
  <c r="I148" i="4" s="1"/>
  <c r="N172" i="4" s="1"/>
  <c r="Q102" i="4"/>
  <c r="G115" i="4"/>
  <c r="H115" i="4" s="1"/>
  <c r="I115" i="4" s="1"/>
  <c r="N170" i="4" s="1"/>
  <c r="Q99" i="4"/>
  <c r="R99" i="4" s="1"/>
  <c r="S99" i="4" s="1"/>
  <c r="M166" i="4" s="1"/>
  <c r="G70" i="4"/>
  <c r="G86" i="4"/>
  <c r="G51" i="4"/>
  <c r="H51" i="4" s="1"/>
  <c r="I51" i="4" s="1"/>
  <c r="N166" i="4" s="1"/>
  <c r="Q35" i="4"/>
  <c r="G54" i="4"/>
  <c r="G38" i="4"/>
  <c r="Q5" i="4"/>
  <c r="G2" i="4"/>
  <c r="G18" i="4"/>
  <c r="H18" i="4" s="1"/>
  <c r="I18" i="4" s="1"/>
  <c r="N164" i="4" s="1"/>
  <c r="G67" i="4"/>
  <c r="G118" i="4"/>
  <c r="H132" i="4"/>
  <c r="I132" i="4" s="1"/>
  <c r="N171" i="4" s="1"/>
  <c r="G102" i="4"/>
  <c r="BL70" i="4"/>
  <c r="G99" i="4"/>
  <c r="Q2" i="4"/>
  <c r="R2" i="4" s="1"/>
  <c r="S2" i="4" s="1"/>
  <c r="M163" i="4" s="1"/>
  <c r="Q38" i="4"/>
  <c r="R35" i="4" s="1"/>
  <c r="S35" i="4" s="1"/>
  <c r="M164" i="4" s="1"/>
  <c r="Q67" i="4"/>
  <c r="R67" i="4" s="1"/>
  <c r="S67" i="4" s="1"/>
  <c r="M165" i="4" s="1"/>
  <c r="Q135" i="4"/>
  <c r="G5" i="4"/>
  <c r="BL67" i="4"/>
  <c r="BM67" i="4" s="1"/>
  <c r="BN67" i="4" s="1"/>
  <c r="G83" i="4"/>
  <c r="H131" i="7" l="1"/>
  <c r="I131" i="7" s="1"/>
  <c r="N170" i="7" s="1"/>
  <c r="H83" i="4"/>
  <c r="I83" i="4" s="1"/>
  <c r="N168" i="4" s="1"/>
  <c r="H2" i="4"/>
  <c r="I2" i="4" s="1"/>
  <c r="N163" i="4" s="1"/>
  <c r="H67" i="4"/>
  <c r="I67" i="4" s="1"/>
  <c r="N167" i="4" s="1"/>
  <c r="N181" i="4" s="1"/>
  <c r="O181" i="4" s="1"/>
  <c r="H35" i="4"/>
  <c r="I35" i="4" s="1"/>
  <c r="N165" i="4" s="1"/>
  <c r="H147" i="7"/>
  <c r="I147" i="7" s="1"/>
  <c r="N171" i="7" s="1"/>
  <c r="R35" i="7"/>
  <c r="S35" i="7" s="1"/>
  <c r="M164" i="7" s="1"/>
  <c r="R67" i="7"/>
  <c r="S67" i="7" s="1"/>
  <c r="M165" i="7" s="1"/>
  <c r="BM83" i="7"/>
  <c r="BN83" i="7" s="1"/>
  <c r="R99" i="7"/>
  <c r="S99" i="7" s="1"/>
  <c r="M166" i="7" s="1"/>
  <c r="H67" i="7"/>
  <c r="I67" i="7" s="1"/>
  <c r="N166" i="7" s="1"/>
  <c r="H51" i="7"/>
  <c r="I51" i="7" s="1"/>
  <c r="H35" i="7"/>
  <c r="I35" i="7" s="1"/>
  <c r="N165" i="7" s="1"/>
  <c r="H99" i="7"/>
  <c r="I99" i="7" s="1"/>
  <c r="N168" i="7" s="1"/>
  <c r="BM67" i="7"/>
  <c r="BN67" i="7" s="1"/>
  <c r="H83" i="7"/>
  <c r="I83" i="7" s="1"/>
  <c r="N167" i="7" s="1"/>
  <c r="BW67" i="7"/>
  <c r="BX67" i="7" s="1"/>
  <c r="H115" i="7"/>
  <c r="I115" i="7" s="1"/>
  <c r="N169" i="7" s="1"/>
  <c r="R2" i="7"/>
  <c r="S2" i="7" s="1"/>
  <c r="M163" i="7" s="1"/>
  <c r="H2" i="7"/>
  <c r="I2" i="7" s="1"/>
  <c r="N163" i="7" s="1"/>
  <c r="H18" i="7"/>
  <c r="I18" i="7" s="1"/>
  <c r="N164" i="7" s="1"/>
  <c r="M179" i="4"/>
  <c r="L184" i="4" s="1"/>
  <c r="M180" i="4"/>
  <c r="L185" i="4" s="1"/>
  <c r="H99" i="4"/>
  <c r="I99" i="4" s="1"/>
  <c r="N169" i="4" s="1"/>
  <c r="N179" i="4" l="1"/>
  <c r="M184" i="4" s="1"/>
  <c r="M174" i="7"/>
  <c r="L179" i="7" s="1"/>
  <c r="M175" i="7"/>
  <c r="L180" i="7" s="1"/>
  <c r="N175" i="7"/>
  <c r="M180" i="7" s="1"/>
  <c r="N176" i="7"/>
  <c r="O176" i="7" s="1"/>
  <c r="N174" i="7"/>
  <c r="M179" i="7" s="1"/>
  <c r="N180" i="4"/>
  <c r="M185" i="4" s="1"/>
  <c r="BJ93" i="1" l="1"/>
  <c r="BJ90" i="1"/>
  <c r="BT77" i="1"/>
  <c r="BU77" i="1" s="1"/>
  <c r="BJ77" i="1"/>
  <c r="BT74" i="1"/>
  <c r="BU74" i="1" s="1"/>
  <c r="BJ74" i="1"/>
  <c r="F67" i="1"/>
  <c r="O77" i="1"/>
  <c r="O74" i="1"/>
  <c r="O70" i="1"/>
  <c r="O67" i="1"/>
  <c r="E93" i="1"/>
  <c r="E90" i="1"/>
  <c r="E86" i="1"/>
  <c r="E83" i="1"/>
  <c r="E77" i="1"/>
  <c r="E74" i="1"/>
  <c r="E70" i="1"/>
  <c r="E67" i="1"/>
  <c r="O45" i="1"/>
  <c r="O42" i="1"/>
  <c r="O38" i="1"/>
  <c r="O35" i="1"/>
  <c r="E61" i="1"/>
  <c r="E58" i="1"/>
  <c r="E54" i="1"/>
  <c r="E51" i="1"/>
  <c r="E45" i="1"/>
  <c r="E42" i="1"/>
  <c r="E38" i="1"/>
  <c r="E35" i="1"/>
  <c r="O9" i="1"/>
  <c r="O5" i="1"/>
  <c r="O2" i="1"/>
  <c r="E28" i="1"/>
  <c r="E25" i="1"/>
  <c r="E21" i="1"/>
  <c r="E18" i="1"/>
  <c r="E12" i="1"/>
  <c r="E9" i="1"/>
  <c r="E5" i="1"/>
  <c r="E2" i="1"/>
  <c r="E125" i="1" l="1"/>
  <c r="F125" i="1" s="1"/>
  <c r="E122" i="1"/>
  <c r="F122" i="1" s="1"/>
  <c r="E118" i="1"/>
  <c r="F118" i="1" s="1"/>
  <c r="E115" i="1"/>
  <c r="F115" i="1" s="1"/>
  <c r="O109" i="1"/>
  <c r="P109" i="1" s="1"/>
  <c r="Q102" i="1" s="1"/>
  <c r="E109" i="1"/>
  <c r="F109" i="1" s="1"/>
  <c r="G102" i="1" s="1"/>
  <c r="O106" i="1"/>
  <c r="P106" i="1" s="1"/>
  <c r="Q99" i="1" s="1"/>
  <c r="E106" i="1"/>
  <c r="F106" i="1" s="1"/>
  <c r="O102" i="1"/>
  <c r="P102" i="1" s="1"/>
  <c r="E102" i="1"/>
  <c r="F102" i="1" s="1"/>
  <c r="O99" i="1"/>
  <c r="P99" i="1" s="1"/>
  <c r="E99" i="1"/>
  <c r="F99" i="1" s="1"/>
  <c r="F93" i="1"/>
  <c r="F90" i="1"/>
  <c r="F86" i="1"/>
  <c r="F83" i="1"/>
  <c r="P77" i="1"/>
  <c r="F77" i="1"/>
  <c r="P74" i="1"/>
  <c r="F74" i="1"/>
  <c r="P70" i="1"/>
  <c r="F70" i="1"/>
  <c r="P67" i="1"/>
  <c r="BK93" i="1"/>
  <c r="BK90" i="1"/>
  <c r="BJ86" i="1"/>
  <c r="BK86" i="1" s="1"/>
  <c r="BJ83" i="1"/>
  <c r="BK83" i="1" s="1"/>
  <c r="BK77" i="1"/>
  <c r="BK74" i="1"/>
  <c r="BT70" i="1"/>
  <c r="BU70" i="1" s="1"/>
  <c r="BJ70" i="1"/>
  <c r="BK70" i="1" s="1"/>
  <c r="BT67" i="1"/>
  <c r="BU67" i="1" s="1"/>
  <c r="BJ67" i="1"/>
  <c r="BK67" i="1" s="1"/>
  <c r="E132" i="1"/>
  <c r="F132" i="1"/>
  <c r="O132" i="1"/>
  <c r="P132" i="1"/>
  <c r="E135" i="1"/>
  <c r="F135" i="1"/>
  <c r="O135" i="1"/>
  <c r="P135" i="1" s="1"/>
  <c r="E139" i="1"/>
  <c r="F139" i="1" s="1"/>
  <c r="O139" i="1"/>
  <c r="P139" i="1" s="1"/>
  <c r="E142" i="1"/>
  <c r="F142" i="1"/>
  <c r="O142" i="1"/>
  <c r="P142" i="1" s="1"/>
  <c r="E148" i="1"/>
  <c r="F148" i="1"/>
  <c r="E151" i="1"/>
  <c r="F151" i="1" s="1"/>
  <c r="F2" i="1"/>
  <c r="P2" i="1"/>
  <c r="F5" i="1"/>
  <c r="P5" i="1"/>
  <c r="F9" i="1"/>
  <c r="P9" i="1"/>
  <c r="F12" i="1"/>
  <c r="O12" i="1"/>
  <c r="P12" i="1" s="1"/>
  <c r="F18" i="1"/>
  <c r="F21" i="1"/>
  <c r="F25" i="1"/>
  <c r="F28" i="1"/>
  <c r="G21" i="1" s="1"/>
  <c r="F35" i="1"/>
  <c r="P35" i="1"/>
  <c r="F38" i="1"/>
  <c r="P38" i="1"/>
  <c r="F42" i="1"/>
  <c r="P42" i="1"/>
  <c r="F45" i="1"/>
  <c r="P45" i="1"/>
  <c r="F51" i="1"/>
  <c r="F54" i="1"/>
  <c r="F58" i="1"/>
  <c r="F61" i="1"/>
  <c r="E155" i="1"/>
  <c r="F155" i="1" s="1"/>
  <c r="E158" i="1"/>
  <c r="F158" i="1" s="1"/>
  <c r="G70" i="1" l="1"/>
  <c r="G132" i="1"/>
  <c r="G99" i="1"/>
  <c r="H99" i="1"/>
  <c r="I99" i="1" s="1"/>
  <c r="N169" i="1" s="1"/>
  <c r="R99" i="1"/>
  <c r="S99" i="1" s="1"/>
  <c r="M166" i="1" s="1"/>
  <c r="Q67" i="1"/>
  <c r="G67" i="1"/>
  <c r="H67" i="1" s="1"/>
  <c r="Q70" i="1"/>
  <c r="G115" i="1"/>
  <c r="G118" i="1"/>
  <c r="G18" i="1"/>
  <c r="H18" i="1" s="1"/>
  <c r="I18" i="1" s="1"/>
  <c r="N164" i="1" s="1"/>
  <c r="Q135" i="1"/>
  <c r="G38" i="1"/>
  <c r="G54" i="1"/>
  <c r="G135" i="1"/>
  <c r="H132" i="1" s="1"/>
  <c r="I132" i="1" s="1"/>
  <c r="N171" i="1" s="1"/>
  <c r="Q2" i="1"/>
  <c r="BL70" i="1"/>
  <c r="Q132" i="1"/>
  <c r="G5" i="1"/>
  <c r="G2" i="1"/>
  <c r="BV67" i="1"/>
  <c r="BV70" i="1"/>
  <c r="G83" i="1"/>
  <c r="G86" i="1"/>
  <c r="BL83" i="1"/>
  <c r="G151" i="1"/>
  <c r="BL67" i="1"/>
  <c r="BL86" i="1"/>
  <c r="G148" i="1"/>
  <c r="Q38" i="1"/>
  <c r="G51" i="1"/>
  <c r="G35" i="1"/>
  <c r="Q35" i="1"/>
  <c r="Q5" i="1"/>
  <c r="H35" i="1" l="1"/>
  <c r="I35" i="1" s="1"/>
  <c r="N165" i="1" s="1"/>
  <c r="I67" i="1"/>
  <c r="N167" i="1" s="1"/>
  <c r="R132" i="1"/>
  <c r="S132" i="1" s="1"/>
  <c r="M167" i="1" s="1"/>
  <c r="R67" i="1"/>
  <c r="S67" i="1" s="1"/>
  <c r="M165" i="1" s="1"/>
  <c r="H115" i="1"/>
  <c r="I115" i="1" s="1"/>
  <c r="N170" i="1" s="1"/>
  <c r="H51" i="1"/>
  <c r="I51" i="1" s="1"/>
  <c r="N166" i="1" s="1"/>
  <c r="BM67" i="1"/>
  <c r="BN67" i="1" s="1"/>
  <c r="H148" i="1"/>
  <c r="I148" i="1" s="1"/>
  <c r="N172" i="1" s="1"/>
  <c r="BW67" i="1"/>
  <c r="BX67" i="1" s="1"/>
  <c r="R2" i="1"/>
  <c r="S2" i="1" s="1"/>
  <c r="M163" i="1" s="1"/>
  <c r="H2" i="1"/>
  <c r="H83" i="1"/>
  <c r="I83" i="1" s="1"/>
  <c r="N168" i="1" s="1"/>
  <c r="R35" i="1"/>
  <c r="S35" i="1" s="1"/>
  <c r="M164" i="1" s="1"/>
  <c r="BM83" i="1"/>
  <c r="BN83" i="1" s="1"/>
  <c r="M180" i="1" l="1"/>
  <c r="L185" i="1" s="1"/>
  <c r="M185" i="1"/>
  <c r="I2" i="1"/>
  <c r="N163" i="1" s="1"/>
  <c r="M179" i="1"/>
  <c r="L184" i="1" s="1"/>
  <c r="M184" i="1"/>
  <c r="N180" i="1" l="1"/>
  <c r="N181" i="1"/>
  <c r="O181" i="1" s="1"/>
  <c r="N179" i="1"/>
</calcChain>
</file>

<file path=xl/sharedStrings.xml><?xml version="1.0" encoding="utf-8"?>
<sst xmlns="http://schemas.openxmlformats.org/spreadsheetml/2006/main" count="4598" uniqueCount="96">
  <si>
    <t>T</t>
  </si>
  <si>
    <t>test.t</t>
  </si>
  <si>
    <t>dev.std</t>
  </si>
  <si>
    <t>media</t>
  </si>
  <si>
    <t>bianco</t>
  </si>
  <si>
    <t>Controllo</t>
  </si>
  <si>
    <t xml:space="preserve">Campione </t>
  </si>
  <si>
    <t>na</t>
  </si>
  <si>
    <t xml:space="preserve"> Control</t>
  </si>
  <si>
    <t>SP5 T</t>
  </si>
  <si>
    <t>RQ</t>
  </si>
  <si>
    <t>C(T) Avg.</t>
  </si>
  <si>
    <t>C(T)</t>
  </si>
  <si>
    <t>C(T) outsider</t>
  </si>
  <si>
    <t>Label</t>
  </si>
  <si>
    <t>Cells</t>
  </si>
  <si>
    <t>Well</t>
  </si>
  <si>
    <t xml:space="preserve">TB T SP2  </t>
  </si>
  <si>
    <t xml:space="preserve">TB T SP2 </t>
  </si>
  <si>
    <t>SP2 T</t>
  </si>
  <si>
    <t>GAPDH</t>
  </si>
  <si>
    <t>SP1 T</t>
  </si>
  <si>
    <t>SP3 T</t>
  </si>
  <si>
    <t>SP4 T</t>
  </si>
  <si>
    <t>Avg Delta CT5</t>
  </si>
  <si>
    <t>delta delta CT5</t>
  </si>
  <si>
    <t>CT51</t>
  </si>
  <si>
    <t>SP1 CT5</t>
  </si>
  <si>
    <t>CT52</t>
  </si>
  <si>
    <t>SP2 CT5</t>
  </si>
  <si>
    <t xml:space="preserve">TB CT5 SP2  </t>
  </si>
  <si>
    <t>SP3 CT5</t>
  </si>
  <si>
    <t>SP4 CT5</t>
  </si>
  <si>
    <t>SP5 CT5</t>
  </si>
  <si>
    <t>CT5</t>
  </si>
  <si>
    <t>C(T (1°)+1°) ouT (1°)+1°sider</t>
  </si>
  <si>
    <t>C(T (1°)+1°)</t>
  </si>
  <si>
    <t>C(T (1°)+1°) Avg.</t>
  </si>
  <si>
    <t>Avg DelT (1°)+1°a CT (1°)+1°5</t>
  </si>
  <si>
    <t>delT (1°)+1°a delT (1°)+1°a CT (1°)+1°5</t>
  </si>
  <si>
    <t>SP1 T (1°)+1°</t>
  </si>
  <si>
    <t>CT (1°)+1°51</t>
  </si>
  <si>
    <t>Campione</t>
  </si>
  <si>
    <t>Primer</t>
  </si>
  <si>
    <t>Ct</t>
  </si>
  <si>
    <t>Media</t>
  </si>
  <si>
    <t>TRATTATO +1</t>
  </si>
  <si>
    <t>CONTROLLO 5 GIORNI</t>
  </si>
  <si>
    <t>TRATTATO +2</t>
  </si>
  <si>
    <t>GAPDH per sod2 e gpx4</t>
  </si>
  <si>
    <t>CONTROLLO 10 GIORNI</t>
  </si>
  <si>
    <t>TRATTATO +3</t>
  </si>
  <si>
    <t>CONTROLLO 15 GIORNI</t>
  </si>
  <si>
    <t>1 Liv</t>
  </si>
  <si>
    <t>TRL9</t>
  </si>
  <si>
    <t>2 Liv</t>
  </si>
  <si>
    <t>3 Liv</t>
  </si>
  <si>
    <t>4 Liv</t>
  </si>
  <si>
    <t>5 Liv</t>
  </si>
  <si>
    <t xml:space="preserve">TB CT5 Liv1  </t>
  </si>
  <si>
    <t>TB CT5 Liv2</t>
  </si>
  <si>
    <t>TB CT Liv3</t>
  </si>
  <si>
    <t xml:space="preserve">TB CT5 Liv4  </t>
  </si>
  <si>
    <t xml:space="preserve">TB CT5 Liv4 </t>
  </si>
  <si>
    <t xml:space="preserve">TB CT5 Liv5  </t>
  </si>
  <si>
    <t xml:space="preserve">TB T Liv1  </t>
  </si>
  <si>
    <t>TB T Liv2</t>
  </si>
  <si>
    <t>TB T Liv3</t>
  </si>
  <si>
    <t xml:space="preserve">TB T Liv4  </t>
  </si>
  <si>
    <t xml:space="preserve">TB T Liv5  </t>
  </si>
  <si>
    <t xml:space="preserve">TB CT10 Liv1  </t>
  </si>
  <si>
    <t>TB CT10 Liv2</t>
  </si>
  <si>
    <t>TB CT10 Liv3</t>
  </si>
  <si>
    <t xml:space="preserve">TB CT10 Liv4  </t>
  </si>
  <si>
    <t xml:space="preserve">TB CT10 Liv4 </t>
  </si>
  <si>
    <t xml:space="preserve">TB CT10 Liv5  </t>
  </si>
  <si>
    <t xml:space="preserve">TB CT15 Liv1  </t>
  </si>
  <si>
    <t>TB CT15 Liv2</t>
  </si>
  <si>
    <t>TB CT15 Liv3</t>
  </si>
  <si>
    <t xml:space="preserve">TB CT15 Liv4  </t>
  </si>
  <si>
    <t xml:space="preserve">TB CT15 Liv4 </t>
  </si>
  <si>
    <t xml:space="preserve">TB CT15 Liv5  </t>
  </si>
  <si>
    <t>Liv1 T (1°)+1°</t>
  </si>
  <si>
    <t>Liv1 CT5</t>
  </si>
  <si>
    <t>Liv1 T</t>
  </si>
  <si>
    <t>Liv2 T</t>
  </si>
  <si>
    <t>Liv2 CT5</t>
  </si>
  <si>
    <t>Liv3 T</t>
  </si>
  <si>
    <t>Liv3 CT5</t>
  </si>
  <si>
    <t xml:space="preserve">TB CT5 Liv2  </t>
  </si>
  <si>
    <t xml:space="preserve">TB T Liv2 </t>
  </si>
  <si>
    <t xml:space="preserve">TB T Liv2  </t>
  </si>
  <si>
    <t>Liv4 T</t>
  </si>
  <si>
    <t>Liv4 CT5</t>
  </si>
  <si>
    <t>Liv5 T</t>
  </si>
  <si>
    <t>Liv5 CT5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</si>
</sst>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2" x14ac:knownFonts="1">
    <font>
      <sz val="12"/>
      <color theme="1"/>
      <name val="Aptos Narrow"/>
      <family val="2"/>
      <scheme val="minor"/>
    </font>
    <font>
      <sz val="12"/>
      <color rgb="FFFF0000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0"/>
      <name val="Arial"/>
      <family val="2"/>
    </font>
    <font>
      <sz val="10"/>
      <color rgb="FFC00000"/>
      <name val="Verdana"/>
      <family val="2"/>
    </font>
    <font>
      <b/>
      <sz val="10"/>
      <color rgb="FFFF0000"/>
      <name val="Arial"/>
      <family val="2"/>
    </font>
    <font>
      <sz val="10"/>
      <name val="Verdana"/>
      <family val="2"/>
    </font>
    <font>
      <b/>
      <sz val="10"/>
      <name val="Arial"/>
      <family val="2"/>
    </font>
    <font>
      <sz val="12"/>
      <color rgb="FF000000"/>
      <name val="Aptos Narrow"/>
      <family val="2"/>
      <scheme val="minor"/>
    </font>
    <font>
      <sz val="10"/>
      <color rgb="FF000000"/>
      <name val="Helvetica Neue"/>
      <family val="2"/>
    </font>
    <font>
      <b/>
      <sz val="12"/>
      <color theme="1"/>
      <name val="Aptos Narrow"/>
      <scheme val="minor"/>
    </font>
    <font>
      <sz val="8"/>
      <name val="Aptos Narrow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indexed="46"/>
        <bgColor indexed="64"/>
      </patternFill>
    </fill>
    <fill>
      <patternFill patternType="solid">
        <fgColor rgb="FFFFE699"/>
        <bgColor rgb="FF000000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6D6D6"/>
        <bgColor indexed="64"/>
      </patternFill>
    </fill>
    <fill>
      <patternFill patternType="solid">
        <fgColor rgb="FFC1C1C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49992370372631"/>
        <bgColor indexed="64"/>
      </patternFill>
    </fill>
  </fills>
  <borders count="19">
    <border>
      <left/>
      <right/>
      <top/>
      <bottom/>
      <diagonal/>
    </border>
    <border>
      <left/>
      <right style="mediumDashDot">
        <color auto="1"/>
      </right>
      <top/>
      <bottom style="mediumDashDot">
        <color auto="1"/>
      </bottom>
      <diagonal/>
    </border>
    <border>
      <left/>
      <right/>
      <top/>
      <bottom style="mediumDashDot">
        <color auto="1"/>
      </bottom>
      <diagonal/>
    </border>
    <border>
      <left/>
      <right style="mediumDashDot">
        <color auto="1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ck">
        <color auto="1"/>
      </bottom>
      <diagonal/>
    </border>
    <border>
      <left style="mediumDashDot">
        <color auto="1"/>
      </left>
      <right/>
      <top/>
      <bottom style="thick">
        <color auto="1"/>
      </bottom>
      <diagonal/>
    </border>
    <border>
      <left/>
      <right style="mediumDashDot">
        <color auto="1"/>
      </right>
      <top style="mediumDashDot">
        <color auto="1"/>
      </top>
      <bottom/>
      <diagonal/>
    </border>
    <border>
      <left/>
      <right/>
      <top style="mediumDashDot">
        <color auto="1"/>
      </top>
      <bottom/>
      <diagonal/>
    </border>
    <border>
      <left style="mediumDashDot">
        <color auto="1"/>
      </left>
      <right/>
      <top style="mediumDashDot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0" fontId="3" fillId="0" borderId="1" xfId="0" applyFont="1" applyBorder="1"/>
    <xf numFmtId="0" fontId="3" fillId="0" borderId="2" xfId="0" applyFont="1" applyBorder="1"/>
    <xf numFmtId="0" fontId="3" fillId="0" borderId="0" xfId="0" applyFont="1"/>
    <xf numFmtId="0" fontId="3" fillId="0" borderId="3" xfId="0" applyFont="1" applyBorder="1"/>
    <xf numFmtId="0" fontId="3" fillId="2" borderId="0" xfId="0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0" borderId="0" xfId="0" applyFont="1"/>
    <xf numFmtId="0" fontId="0" fillId="4" borderId="0" xfId="0" applyFill="1"/>
    <xf numFmtId="0" fontId="0" fillId="5" borderId="4" xfId="0" applyFill="1" applyBorder="1"/>
    <xf numFmtId="0" fontId="3" fillId="0" borderId="5" xfId="0" applyFont="1" applyBorder="1"/>
    <xf numFmtId="0" fontId="3" fillId="0" borderId="6" xfId="0" applyFont="1" applyBorder="1"/>
    <xf numFmtId="0" fontId="2" fillId="0" borderId="0" xfId="0" applyFont="1"/>
    <xf numFmtId="0" fontId="3" fillId="2" borderId="3" xfId="0" applyFont="1" applyFill="1" applyBorder="1"/>
    <xf numFmtId="0" fontId="0" fillId="5" borderId="0" xfId="0" applyFill="1"/>
    <xf numFmtId="0" fontId="5" fillId="0" borderId="0" xfId="0" applyFont="1" applyAlignment="1">
      <alignment horizontal="left"/>
    </xf>
    <xf numFmtId="0" fontId="6" fillId="6" borderId="0" xfId="0" applyFont="1" applyFill="1"/>
    <xf numFmtId="0" fontId="7" fillId="7" borderId="7" xfId="0" applyFont="1" applyFill="1" applyBorder="1"/>
    <xf numFmtId="0" fontId="7" fillId="7" borderId="8" xfId="0" applyFont="1" applyFill="1" applyBorder="1"/>
    <xf numFmtId="0" fontId="7" fillId="7" borderId="9" xfId="0" applyFont="1" applyFill="1" applyBorder="1"/>
    <xf numFmtId="0" fontId="8" fillId="8" borderId="4" xfId="0" applyFont="1" applyFill="1" applyBorder="1"/>
    <xf numFmtId="0" fontId="0" fillId="9" borderId="0" xfId="0" applyFill="1"/>
    <xf numFmtId="0" fontId="9" fillId="10" borderId="0" xfId="0" applyFont="1" applyFill="1"/>
    <xf numFmtId="0" fontId="9" fillId="0" borderId="0" xfId="0" applyFont="1"/>
    <xf numFmtId="0" fontId="0" fillId="11" borderId="0" xfId="0" applyFill="1"/>
    <xf numFmtId="0" fontId="0" fillId="12" borderId="0" xfId="0" applyFill="1"/>
    <xf numFmtId="0" fontId="0" fillId="13" borderId="0" xfId="0" applyFill="1" applyAlignment="1">
      <alignment horizontal="center" vertical="center"/>
    </xf>
    <xf numFmtId="0" fontId="2" fillId="13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0" fillId="14" borderId="0" xfId="0" applyFill="1" applyAlignment="1">
      <alignment horizontal="center" vertical="center"/>
    </xf>
    <xf numFmtId="0" fontId="2" fillId="14" borderId="0" xfId="0" applyFont="1" applyFill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10" fillId="0" borderId="0" xfId="0" applyFont="1"/>
    <xf numFmtId="0" fontId="0" fillId="15" borderId="13" xfId="0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164" fontId="0" fillId="15" borderId="17" xfId="0" applyNumberFormat="1" applyFill="1" applyBorder="1" applyAlignment="1">
      <alignment horizontal="center" vertical="center"/>
    </xf>
    <xf numFmtId="164" fontId="0" fillId="0" borderId="18" xfId="0" applyNumberFormat="1" applyBorder="1" applyAlignment="1">
      <alignment horizontal="center" vertical="center"/>
    </xf>
    <xf numFmtId="0" fontId="0" fillId="16" borderId="13" xfId="0" applyFill="1" applyBorder="1" applyAlignment="1">
      <alignment horizontal="center" vertical="center"/>
    </xf>
    <xf numFmtId="164" fontId="0" fillId="16" borderId="17" xfId="0" applyNumberFormat="1" applyFill="1" applyBorder="1" applyAlignment="1">
      <alignment horizontal="center" vertical="center"/>
    </xf>
    <xf numFmtId="0" fontId="10" fillId="0" borderId="0" xfId="0" applyFont="1" applyAlignment="1">
      <alignment horizontal="center"/>
    </xf>
  </cellXfs>
  <cellStyles count="1">
    <cellStyle name="Normale" xfId="0" builtinId="0"/>
  </cellStyles>
  <dxfs count="276"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'C5-T+1'!$L$185:$M$185</c:f>
                <c:numCache>
                  <c:formatCode>General</c:formatCode>
                  <c:ptCount val="2"/>
                  <c:pt idx="0">
                    <c:v>0.10340566003759591</c:v>
                  </c:pt>
                  <c:pt idx="1">
                    <c:v>1.7442705374218961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'C5-T+1'!$L$183:$M$183</c:f>
              <c:strCache>
                <c:ptCount val="2"/>
                <c:pt idx="0">
                  <c:v>CT5</c:v>
                </c:pt>
                <c:pt idx="1">
                  <c:v>T</c:v>
                </c:pt>
              </c:strCache>
            </c:strRef>
          </c:cat>
          <c:val>
            <c:numRef>
              <c:f>'C5-T+1'!$L$184:$M$184</c:f>
              <c:numCache>
                <c:formatCode>General</c:formatCode>
                <c:ptCount val="2"/>
                <c:pt idx="0">
                  <c:v>0.93195835793811099</c:v>
                </c:pt>
                <c:pt idx="1">
                  <c:v>3.2067713640213604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52-2C4E-8B30-02BC7674E1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83457712"/>
        <c:axId val="383459424"/>
      </c:barChart>
      <c:catAx>
        <c:axId val="383457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383459424"/>
        <c:crosses val="autoZero"/>
        <c:auto val="1"/>
        <c:lblAlgn val="ctr"/>
        <c:lblOffset val="100"/>
        <c:noMultiLvlLbl val="0"/>
      </c:catAx>
      <c:valAx>
        <c:axId val="383459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3834577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'C10-T+2'!$L$185:$M$185</c:f>
                <c:numCache>
                  <c:formatCode>General</c:formatCode>
                  <c:ptCount val="2"/>
                  <c:pt idx="0">
                    <c:v>0.18777992992408857</c:v>
                  </c:pt>
                  <c:pt idx="1">
                    <c:v>8.4055239678053475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'C10-T+2'!$L$183:$M$183</c:f>
              <c:strCache>
                <c:ptCount val="2"/>
                <c:pt idx="0">
                  <c:v>CT5</c:v>
                </c:pt>
                <c:pt idx="1">
                  <c:v>T</c:v>
                </c:pt>
              </c:strCache>
            </c:strRef>
          </c:cat>
          <c:val>
            <c:numRef>
              <c:f>'C10-T+2'!$L$184:$M$184</c:f>
              <c:numCache>
                <c:formatCode>General</c:formatCode>
                <c:ptCount val="2"/>
                <c:pt idx="0">
                  <c:v>0.98297214044695025</c:v>
                </c:pt>
                <c:pt idx="1">
                  <c:v>31.873604535958233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2E-FE43-887B-7C5E213858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75335808"/>
        <c:axId val="1775389584"/>
      </c:barChart>
      <c:catAx>
        <c:axId val="1775335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775389584"/>
        <c:crosses val="autoZero"/>
        <c:auto val="1"/>
        <c:lblAlgn val="ctr"/>
        <c:lblOffset val="100"/>
        <c:noMultiLvlLbl val="0"/>
      </c:catAx>
      <c:valAx>
        <c:axId val="17753895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7753358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'LIVER C15 - T+3'!$L$180:$M$180</c:f>
                <c:numCache>
                  <c:formatCode>General</c:formatCode>
                  <c:ptCount val="2"/>
                  <c:pt idx="0">
                    <c:v>0.10868059989929613</c:v>
                  </c:pt>
                  <c:pt idx="1">
                    <c:v>0.98693692016239642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'LIVER C15 - T+3'!$L$178:$M$178</c:f>
              <c:strCache>
                <c:ptCount val="2"/>
                <c:pt idx="0">
                  <c:v>CT5</c:v>
                </c:pt>
                <c:pt idx="1">
                  <c:v>T</c:v>
                </c:pt>
              </c:strCache>
            </c:strRef>
          </c:cat>
          <c:val>
            <c:numRef>
              <c:f>'LIVER C15 - T+3'!$L$179:$M$179</c:f>
              <c:numCache>
                <c:formatCode>General</c:formatCode>
                <c:ptCount val="2"/>
                <c:pt idx="0">
                  <c:v>0.98349955468675054</c:v>
                </c:pt>
                <c:pt idx="1">
                  <c:v>1.1822721978209643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A4-454B-B6EC-4B98EAAA84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76127632"/>
        <c:axId val="1790202592"/>
      </c:barChart>
      <c:catAx>
        <c:axId val="1776127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790202592"/>
        <c:crosses val="autoZero"/>
        <c:auto val="1"/>
        <c:lblAlgn val="ctr"/>
        <c:lblOffset val="100"/>
        <c:noMultiLvlLbl val="0"/>
      </c:catAx>
      <c:valAx>
        <c:axId val="17902025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7761276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'C15-T+3'!$L$180:$M$180</c:f>
                <c:numCache>
                  <c:formatCode>General</c:formatCode>
                  <c:ptCount val="2"/>
                  <c:pt idx="0">
                    <c:v>0.10868059989929613</c:v>
                  </c:pt>
                  <c:pt idx="1">
                    <c:v>0.22926190848900255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'C15-T+3'!$L$178:$M$178</c:f>
              <c:strCache>
                <c:ptCount val="2"/>
                <c:pt idx="0">
                  <c:v>CT5</c:v>
                </c:pt>
                <c:pt idx="1">
                  <c:v>T</c:v>
                </c:pt>
              </c:strCache>
            </c:strRef>
          </c:cat>
          <c:val>
            <c:numRef>
              <c:f>'C15-T+3'!$L$179:$M$179</c:f>
              <c:numCache>
                <c:formatCode>General</c:formatCode>
                <c:ptCount val="2"/>
                <c:pt idx="0">
                  <c:v>0.98349955468675054</c:v>
                </c:pt>
                <c:pt idx="1">
                  <c:v>0.69729395498289437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D8-834C-A59D-085442C7DD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53195680"/>
        <c:axId val="1553971632"/>
      </c:barChart>
      <c:catAx>
        <c:axId val="1553195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53971632"/>
        <c:crosses val="autoZero"/>
        <c:auto val="1"/>
        <c:lblAlgn val="ctr"/>
        <c:lblOffset val="100"/>
        <c:noMultiLvlLbl val="0"/>
      </c:catAx>
      <c:valAx>
        <c:axId val="155397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531956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603250</xdr:colOff>
      <xdr:row>185</xdr:row>
      <xdr:rowOff>196850</xdr:rowOff>
    </xdr:from>
    <xdr:to>
      <xdr:col>15</xdr:col>
      <xdr:colOff>374650</xdr:colOff>
      <xdr:row>199</xdr:row>
      <xdr:rowOff>95250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EF557E3-F3A5-5D86-4D53-FF209D5C8F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768350</xdr:colOff>
      <xdr:row>188</xdr:row>
      <xdr:rowOff>0</xdr:rowOff>
    </xdr:from>
    <xdr:to>
      <xdr:col>15</xdr:col>
      <xdr:colOff>539750</xdr:colOff>
      <xdr:row>201</xdr:row>
      <xdr:rowOff>101600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C5F2C50D-DC6D-A798-A9AE-E764C720C6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736600</xdr:colOff>
      <xdr:row>181</xdr:row>
      <xdr:rowOff>126153</xdr:rowOff>
    </xdr:from>
    <xdr:to>
      <xdr:col>15</xdr:col>
      <xdr:colOff>513080</xdr:colOff>
      <xdr:row>195</xdr:row>
      <xdr:rowOff>27845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C0095AEB-0810-CE7C-2A5D-CACF442BE5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804708</xdr:colOff>
      <xdr:row>180</xdr:row>
      <xdr:rowOff>151276</xdr:rowOff>
    </xdr:from>
    <xdr:to>
      <xdr:col>15</xdr:col>
      <xdr:colOff>588921</xdr:colOff>
      <xdr:row>194</xdr:row>
      <xdr:rowOff>62264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BF4D2ED9-D08A-3AD9-7285-E43C6B27AB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B420E8-3A00-334F-8AC1-B12494975B86}">
  <dimension ref="A1:P115"/>
  <sheetViews>
    <sheetView workbookViewId="0">
      <selection activeCell="O15" sqref="O15"/>
    </sheetView>
  </sheetViews>
  <sheetFormatPr baseColWidth="10" defaultRowHeight="16" x14ac:dyDescent="0.2"/>
  <sheetData>
    <row r="1" spans="1:16" x14ac:dyDescent="0.2">
      <c r="A1" s="45" t="s">
        <v>46</v>
      </c>
      <c r="B1" s="45"/>
      <c r="C1" s="45"/>
      <c r="D1" s="45"/>
      <c r="E1" s="45"/>
      <c r="F1" s="45"/>
      <c r="G1" s="45"/>
      <c r="H1" s="45"/>
    </row>
    <row r="2" spans="1:16" x14ac:dyDescent="0.2">
      <c r="A2" s="27"/>
      <c r="B2" s="28" t="s">
        <v>54</v>
      </c>
      <c r="C2" s="27"/>
      <c r="D2" s="27"/>
      <c r="E2" s="34"/>
      <c r="F2" s="35" t="s">
        <v>20</v>
      </c>
      <c r="G2" s="34"/>
      <c r="H2" s="34"/>
    </row>
    <row r="3" spans="1:16" ht="17" thickBot="1" x14ac:dyDescent="0.25">
      <c r="A3" s="29"/>
      <c r="B3" s="29"/>
      <c r="C3" s="29"/>
      <c r="D3" s="29"/>
      <c r="E3" s="29"/>
      <c r="F3" s="29"/>
      <c r="G3" s="29"/>
      <c r="H3" s="29"/>
    </row>
    <row r="4" spans="1:16" ht="17" thickBot="1" x14ac:dyDescent="0.25">
      <c r="A4" s="30" t="s">
        <v>42</v>
      </c>
      <c r="B4" s="31" t="s">
        <v>43</v>
      </c>
      <c r="C4" s="31" t="s">
        <v>44</v>
      </c>
      <c r="D4" s="32" t="s">
        <v>45</v>
      </c>
      <c r="E4" s="30" t="s">
        <v>42</v>
      </c>
      <c r="F4" s="31" t="s">
        <v>43</v>
      </c>
      <c r="G4" s="36" t="s">
        <v>44</v>
      </c>
      <c r="H4" s="37" t="s">
        <v>45</v>
      </c>
      <c r="O4" s="38" t="s">
        <v>20</v>
      </c>
      <c r="P4" s="38" t="s">
        <v>54</v>
      </c>
    </row>
    <row r="5" spans="1:16" ht="17" thickBot="1" x14ac:dyDescent="0.25">
      <c r="A5" s="39" t="s">
        <v>53</v>
      </c>
      <c r="B5" s="39" t="s">
        <v>54</v>
      </c>
      <c r="C5" s="24">
        <v>33.330300000000001</v>
      </c>
      <c r="D5" s="40">
        <f>_xlfn.STDEV.S(C5:C7)</f>
        <v>3.7476659402885089E-2</v>
      </c>
      <c r="E5" s="43" t="s">
        <v>53</v>
      </c>
      <c r="F5" s="43" t="s">
        <v>20</v>
      </c>
      <c r="G5" s="24">
        <v>23.6554</v>
      </c>
      <c r="H5" s="40">
        <f>_xlfn.STDEV.S(G5:G7)</f>
        <v>7.1199508425270494E-2</v>
      </c>
      <c r="N5" s="25" t="s">
        <v>59</v>
      </c>
      <c r="O5" s="25">
        <f>G23</f>
        <v>19.692699999999999</v>
      </c>
      <c r="P5" s="25">
        <f>C24</f>
        <v>30.507000000000001</v>
      </c>
    </row>
    <row r="6" spans="1:16" ht="17" thickBot="1" x14ac:dyDescent="0.25">
      <c r="A6" s="39" t="s">
        <v>53</v>
      </c>
      <c r="B6" s="39" t="s">
        <v>54</v>
      </c>
      <c r="C6" s="24">
        <v>33.383299999999998</v>
      </c>
      <c r="D6" s="41">
        <f>AVERAGE(C5:C7)</f>
        <v>33.3568</v>
      </c>
      <c r="E6" s="43" t="s">
        <v>53</v>
      </c>
      <c r="F6" s="43" t="s">
        <v>20</v>
      </c>
      <c r="G6" s="24">
        <v>23.524899999999999</v>
      </c>
      <c r="H6" s="44">
        <f>AVERAGE(G5:G7)</f>
        <v>23.6066</v>
      </c>
      <c r="N6" s="25" t="s">
        <v>59</v>
      </c>
      <c r="O6" s="25">
        <f>G24</f>
        <v>19.3752</v>
      </c>
      <c r="P6" s="25">
        <f>C25</f>
        <v>30.545500000000001</v>
      </c>
    </row>
    <row r="7" spans="1:16" x14ac:dyDescent="0.2">
      <c r="A7" s="39" t="s">
        <v>53</v>
      </c>
      <c r="B7" s="39" t="s">
        <v>54</v>
      </c>
      <c r="C7" s="24"/>
      <c r="D7" s="42"/>
      <c r="E7" s="43" t="s">
        <v>53</v>
      </c>
      <c r="F7" s="43" t="s">
        <v>20</v>
      </c>
      <c r="G7" s="24">
        <v>23.639500000000002</v>
      </c>
      <c r="H7" s="42"/>
      <c r="N7" t="s">
        <v>60</v>
      </c>
      <c r="O7">
        <f>G26</f>
        <v>20.39</v>
      </c>
      <c r="P7">
        <f>C26</f>
        <v>31.279499999999999</v>
      </c>
    </row>
    <row r="8" spans="1:16" ht="17" thickBot="1" x14ac:dyDescent="0.25">
      <c r="A8" s="39" t="s">
        <v>55</v>
      </c>
      <c r="B8" s="39" t="s">
        <v>54</v>
      </c>
      <c r="C8" s="24">
        <v>30.272600000000001</v>
      </c>
      <c r="D8" s="40">
        <f>_xlfn.STDEV.S(C8:C10)</f>
        <v>0.16200558632343431</v>
      </c>
      <c r="E8" s="43" t="s">
        <v>55</v>
      </c>
      <c r="F8" s="43" t="s">
        <v>20</v>
      </c>
      <c r="G8" s="24">
        <v>19.719899999999999</v>
      </c>
      <c r="H8" s="40">
        <f>_xlfn.STDEV.S(G8:G10)</f>
        <v>5.6466538764121388E-2</v>
      </c>
      <c r="N8" t="s">
        <v>60</v>
      </c>
      <c r="O8">
        <f>G27</f>
        <v>20.1936</v>
      </c>
      <c r="P8">
        <f>C27</f>
        <v>31.133400000000002</v>
      </c>
    </row>
    <row r="9" spans="1:16" ht="17" thickBot="1" x14ac:dyDescent="0.25">
      <c r="A9" s="39" t="s">
        <v>55</v>
      </c>
      <c r="B9" s="39" t="s">
        <v>54</v>
      </c>
      <c r="C9" s="24">
        <v>30.4419</v>
      </c>
      <c r="D9" s="41">
        <f>AVERAGE(C8:C10)</f>
        <v>30.437000000000001</v>
      </c>
      <c r="E9" s="43" t="s">
        <v>55</v>
      </c>
      <c r="F9" s="43" t="s">
        <v>20</v>
      </c>
      <c r="G9" s="24">
        <v>19.757899999999999</v>
      </c>
      <c r="H9" s="44">
        <f>AVERAGE(G8:G10)</f>
        <v>19.708200000000001</v>
      </c>
      <c r="N9" t="s">
        <v>61</v>
      </c>
      <c r="O9">
        <f>G29</f>
        <v>23.837499999999999</v>
      </c>
      <c r="P9">
        <f>C29</f>
        <v>33.316600000000001</v>
      </c>
    </row>
    <row r="10" spans="1:16" x14ac:dyDescent="0.2">
      <c r="A10" s="39" t="s">
        <v>55</v>
      </c>
      <c r="B10" s="39" t="s">
        <v>54</v>
      </c>
      <c r="C10" s="24">
        <v>30.596499999999999</v>
      </c>
      <c r="D10" s="42"/>
      <c r="E10" s="43" t="s">
        <v>55</v>
      </c>
      <c r="F10" s="43" t="s">
        <v>20</v>
      </c>
      <c r="G10" s="24">
        <v>19.646799999999999</v>
      </c>
      <c r="H10" s="42"/>
      <c r="N10" t="s">
        <v>61</v>
      </c>
      <c r="O10">
        <f>G30</f>
        <v>23.806899999999999</v>
      </c>
      <c r="P10">
        <f>C31</f>
        <v>33.257599999999996</v>
      </c>
    </row>
    <row r="11" spans="1:16" ht="17" thickBot="1" x14ac:dyDescent="0.25">
      <c r="A11" s="39" t="s">
        <v>56</v>
      </c>
      <c r="B11" s="39" t="s">
        <v>54</v>
      </c>
      <c r="C11" s="24">
        <v>30.808</v>
      </c>
      <c r="D11" s="40">
        <f>_xlfn.STDEV.S(C11:C13)</f>
        <v>0.2172059621649462</v>
      </c>
      <c r="E11" s="43" t="s">
        <v>56</v>
      </c>
      <c r="F11" s="43" t="s">
        <v>20</v>
      </c>
      <c r="G11" s="24">
        <v>23.3538</v>
      </c>
      <c r="H11" s="40">
        <f>_xlfn.STDEV.S(G11:G13)</f>
        <v>0.13106076198974673</v>
      </c>
      <c r="N11" s="26" t="s">
        <v>62</v>
      </c>
      <c r="O11" s="26">
        <f>G32</f>
        <v>20.6037</v>
      </c>
      <c r="P11" s="26">
        <f>C32</f>
        <v>32.543900000000001</v>
      </c>
    </row>
    <row r="12" spans="1:16" ht="17" thickBot="1" x14ac:dyDescent="0.25">
      <c r="A12" s="39" t="s">
        <v>56</v>
      </c>
      <c r="B12" s="39" t="s">
        <v>54</v>
      </c>
      <c r="C12" s="24">
        <v>30.3827</v>
      </c>
      <c r="D12" s="41">
        <f>AVERAGE(C11:C13)</f>
        <v>30.569800000000001</v>
      </c>
      <c r="E12" s="43" t="s">
        <v>56</v>
      </c>
      <c r="F12" s="43" t="s">
        <v>20</v>
      </c>
      <c r="G12" s="24">
        <v>23.118200000000002</v>
      </c>
      <c r="H12" s="44">
        <f>AVERAGE(G11:G13)</f>
        <v>23.269166666666667</v>
      </c>
      <c r="N12" s="26" t="s">
        <v>63</v>
      </c>
      <c r="O12" s="26">
        <f>G34</f>
        <v>20.424700000000001</v>
      </c>
      <c r="P12" s="26">
        <f>C33</f>
        <v>32.560899999999997</v>
      </c>
    </row>
    <row r="13" spans="1:16" x14ac:dyDescent="0.2">
      <c r="A13" s="39" t="s">
        <v>56</v>
      </c>
      <c r="B13" s="39" t="s">
        <v>54</v>
      </c>
      <c r="C13" s="24">
        <v>30.518699999999999</v>
      </c>
      <c r="D13" s="42"/>
      <c r="E13" s="43" t="s">
        <v>56</v>
      </c>
      <c r="F13" s="43" t="s">
        <v>20</v>
      </c>
      <c r="G13" s="24">
        <v>23.3355</v>
      </c>
      <c r="H13" s="42"/>
      <c r="N13" s="9" t="s">
        <v>64</v>
      </c>
      <c r="O13" s="9">
        <f>G35</f>
        <v>19.440799999999999</v>
      </c>
      <c r="P13" s="9">
        <f>C35</f>
        <v>30.918600000000001</v>
      </c>
    </row>
    <row r="14" spans="1:16" ht="17" thickBot="1" x14ac:dyDescent="0.25">
      <c r="A14" s="39" t="s">
        <v>57</v>
      </c>
      <c r="B14" s="39" t="s">
        <v>54</v>
      </c>
      <c r="C14" s="24">
        <v>28.230399999999999</v>
      </c>
      <c r="D14" s="40">
        <f>_xlfn.STDEV.S(C14:C16)</f>
        <v>0.29101344184304229</v>
      </c>
      <c r="E14" s="43" t="s">
        <v>57</v>
      </c>
      <c r="F14" s="43" t="s">
        <v>20</v>
      </c>
      <c r="G14" s="24">
        <v>20.676500000000001</v>
      </c>
      <c r="H14" s="40">
        <f>_xlfn.STDEV.S(G14:G16)</f>
        <v>0.10690155907812324</v>
      </c>
      <c r="N14" s="9" t="s">
        <v>64</v>
      </c>
      <c r="O14" s="9">
        <f>G36</f>
        <v>19.666</v>
      </c>
      <c r="P14" s="9">
        <f>C36</f>
        <v>30.6126</v>
      </c>
    </row>
    <row r="15" spans="1:16" ht="17" thickBot="1" x14ac:dyDescent="0.25">
      <c r="A15" s="39" t="s">
        <v>57</v>
      </c>
      <c r="B15" s="39" t="s">
        <v>54</v>
      </c>
      <c r="C15" s="24">
        <v>28.766500000000001</v>
      </c>
      <c r="D15" s="41">
        <f>AVERAGE(C14:C16)</f>
        <v>28.433033333333331</v>
      </c>
      <c r="E15" s="43" t="s">
        <v>57</v>
      </c>
      <c r="F15" s="43" t="s">
        <v>20</v>
      </c>
      <c r="G15" s="24">
        <v>20.4756</v>
      </c>
      <c r="H15" s="44">
        <f>AVERAGE(G14:G16)</f>
        <v>20.554933333333334</v>
      </c>
      <c r="N15" s="25" t="s">
        <v>65</v>
      </c>
      <c r="O15" s="25">
        <f>G5</f>
        <v>23.6554</v>
      </c>
      <c r="P15" s="25">
        <f>C5</f>
        <v>33.330300000000001</v>
      </c>
    </row>
    <row r="16" spans="1:16" x14ac:dyDescent="0.2">
      <c r="A16" s="39" t="s">
        <v>57</v>
      </c>
      <c r="B16" s="39" t="s">
        <v>54</v>
      </c>
      <c r="C16" s="24">
        <v>28.302199999999999</v>
      </c>
      <c r="D16" s="42"/>
      <c r="E16" s="43" t="s">
        <v>57</v>
      </c>
      <c r="F16" s="43" t="s">
        <v>20</v>
      </c>
      <c r="G16" s="24">
        <v>20.512699999999999</v>
      </c>
      <c r="H16" s="42"/>
      <c r="N16" s="25" t="s">
        <v>65</v>
      </c>
      <c r="O16" s="25">
        <f>G7</f>
        <v>23.639500000000002</v>
      </c>
      <c r="P16" s="25">
        <f>C6</f>
        <v>33.383299999999998</v>
      </c>
    </row>
    <row r="17" spans="1:16" ht="17" thickBot="1" x14ac:dyDescent="0.25">
      <c r="A17" s="39" t="s">
        <v>58</v>
      </c>
      <c r="B17" s="39" t="s">
        <v>54</v>
      </c>
      <c r="C17" s="24">
        <v>28.322399999999998</v>
      </c>
      <c r="D17" s="40">
        <f>_xlfn.STDEV.S(C17:C19)</f>
        <v>8.4940587079049348E-2</v>
      </c>
      <c r="E17" s="43" t="s">
        <v>58</v>
      </c>
      <c r="F17" s="43" t="s">
        <v>20</v>
      </c>
      <c r="G17" s="24">
        <v>22.474399999999999</v>
      </c>
      <c r="H17" s="40">
        <f>_xlfn.STDEV.S(G17:G19)</f>
        <v>5.9071594978748289E-2</v>
      </c>
      <c r="N17" t="s">
        <v>66</v>
      </c>
      <c r="O17">
        <f>G9</f>
        <v>19.757899999999999</v>
      </c>
      <c r="P17">
        <f>C8</f>
        <v>30.272600000000001</v>
      </c>
    </row>
    <row r="18" spans="1:16" ht="17" thickBot="1" x14ac:dyDescent="0.25">
      <c r="A18" s="39" t="s">
        <v>58</v>
      </c>
      <c r="B18" s="39" t="s">
        <v>54</v>
      </c>
      <c r="C18" s="24">
        <v>28.397300000000001</v>
      </c>
      <c r="D18" s="41">
        <f>AVERAGE(C17:C19)</f>
        <v>28.315833333333334</v>
      </c>
      <c r="E18" s="43" t="s">
        <v>58</v>
      </c>
      <c r="F18" s="43" t="s">
        <v>20</v>
      </c>
      <c r="G18" s="24">
        <v>22.590399999999999</v>
      </c>
      <c r="H18" s="44">
        <f>AVERAGE(G17:G19)</f>
        <v>22.525933333333331</v>
      </c>
      <c r="N18" t="s">
        <v>66</v>
      </c>
      <c r="O18">
        <f>G8</f>
        <v>19.719899999999999</v>
      </c>
      <c r="P18">
        <f>C9</f>
        <v>30.4419</v>
      </c>
    </row>
    <row r="19" spans="1:16" x14ac:dyDescent="0.2">
      <c r="A19" s="39" t="s">
        <v>58</v>
      </c>
      <c r="B19" s="39" t="s">
        <v>54</v>
      </c>
      <c r="C19" s="24">
        <v>28.227799999999998</v>
      </c>
      <c r="D19" s="42"/>
      <c r="E19" s="43" t="s">
        <v>58</v>
      </c>
      <c r="F19" s="43" t="s">
        <v>20</v>
      </c>
      <c r="G19" s="24">
        <v>22.513000000000002</v>
      </c>
      <c r="H19" s="42"/>
      <c r="N19" t="s">
        <v>67</v>
      </c>
      <c r="O19">
        <f>G11</f>
        <v>23.3538</v>
      </c>
      <c r="P19">
        <f>C11</f>
        <v>30.808</v>
      </c>
    </row>
    <row r="20" spans="1:16" x14ac:dyDescent="0.2">
      <c r="N20" t="s">
        <v>67</v>
      </c>
      <c r="O20">
        <f>G13</f>
        <v>23.3355</v>
      </c>
      <c r="P20">
        <f>C12</f>
        <v>30.3827</v>
      </c>
    </row>
    <row r="21" spans="1:16" ht="17" thickBot="1" x14ac:dyDescent="0.25">
      <c r="A21" s="45" t="s">
        <v>47</v>
      </c>
      <c r="B21" s="45"/>
      <c r="C21" s="45"/>
      <c r="D21" s="45"/>
      <c r="E21" s="45"/>
      <c r="F21" s="45"/>
      <c r="G21" s="45"/>
      <c r="H21" s="45"/>
      <c r="N21" s="26" t="s">
        <v>68</v>
      </c>
      <c r="O21" s="26">
        <f>G15</f>
        <v>20.4756</v>
      </c>
      <c r="P21" s="26">
        <f>C15</f>
        <v>28.766500000000001</v>
      </c>
    </row>
    <row r="22" spans="1:16" ht="17" thickBot="1" x14ac:dyDescent="0.25">
      <c r="A22" s="30" t="s">
        <v>42</v>
      </c>
      <c r="B22" s="31" t="s">
        <v>43</v>
      </c>
      <c r="C22" s="31" t="s">
        <v>44</v>
      </c>
      <c r="D22" s="32" t="s">
        <v>45</v>
      </c>
      <c r="E22" s="30" t="s">
        <v>42</v>
      </c>
      <c r="F22" s="31" t="s">
        <v>43</v>
      </c>
      <c r="G22" s="36" t="s">
        <v>44</v>
      </c>
      <c r="H22" s="37" t="s">
        <v>45</v>
      </c>
      <c r="N22" s="26" t="s">
        <v>68</v>
      </c>
      <c r="O22" s="26">
        <f>G16</f>
        <v>20.512699999999999</v>
      </c>
      <c r="P22" s="26">
        <f>C16</f>
        <v>28.302199999999999</v>
      </c>
    </row>
    <row r="23" spans="1:16" ht="17" thickBot="1" x14ac:dyDescent="0.25">
      <c r="A23" s="39" t="s">
        <v>53</v>
      </c>
      <c r="B23" s="39" t="s">
        <v>54</v>
      </c>
      <c r="C23" s="24"/>
      <c r="D23" s="40">
        <f>_xlfn.STDEV.S(C23:C25)</f>
        <v>2.7223611075681439E-2</v>
      </c>
      <c r="E23" s="43" t="s">
        <v>53</v>
      </c>
      <c r="F23" s="43" t="s">
        <v>20</v>
      </c>
      <c r="G23" s="24">
        <v>19.692699999999999</v>
      </c>
      <c r="H23" s="40">
        <f>_xlfn.STDEV.S(G23:G25)</f>
        <v>0.2211788491997668</v>
      </c>
      <c r="N23" s="9" t="s">
        <v>69</v>
      </c>
      <c r="O23" s="9">
        <f>G18</f>
        <v>22.590399999999999</v>
      </c>
      <c r="P23" s="9">
        <f>C18</f>
        <v>28.397300000000001</v>
      </c>
    </row>
    <row r="24" spans="1:16" ht="17" thickBot="1" x14ac:dyDescent="0.25">
      <c r="A24" s="39" t="s">
        <v>53</v>
      </c>
      <c r="B24" s="39" t="s">
        <v>54</v>
      </c>
      <c r="C24" s="24">
        <v>30.507000000000001</v>
      </c>
      <c r="D24" s="41">
        <f>AVERAGE(C23:C25)</f>
        <v>30.526250000000001</v>
      </c>
      <c r="E24" s="43" t="s">
        <v>53</v>
      </c>
      <c r="F24" s="43" t="s">
        <v>20</v>
      </c>
      <c r="G24" s="24">
        <v>19.3752</v>
      </c>
      <c r="H24" s="44">
        <f>AVERAGE(G23:G25)</f>
        <v>19.622866666666663</v>
      </c>
      <c r="N24" s="9" t="s">
        <v>69</v>
      </c>
      <c r="O24" s="9">
        <f>G19</f>
        <v>22.513000000000002</v>
      </c>
      <c r="P24" s="9">
        <f>C19</f>
        <v>28.227799999999998</v>
      </c>
    </row>
    <row r="25" spans="1:16" x14ac:dyDescent="0.2">
      <c r="A25" s="39" t="s">
        <v>53</v>
      </c>
      <c r="B25" s="39" t="s">
        <v>54</v>
      </c>
      <c r="C25" s="24">
        <v>30.545500000000001</v>
      </c>
      <c r="D25" s="42"/>
      <c r="E25" s="43" t="s">
        <v>53</v>
      </c>
      <c r="F25" s="43" t="s">
        <v>20</v>
      </c>
      <c r="G25" s="24">
        <v>19.800699999999999</v>
      </c>
      <c r="H25" s="42"/>
      <c r="N25" s="38"/>
      <c r="O25" s="38" t="s">
        <v>20</v>
      </c>
      <c r="P25" s="38" t="s">
        <v>54</v>
      </c>
    </row>
    <row r="26" spans="1:16" ht="17" thickBot="1" x14ac:dyDescent="0.25">
      <c r="A26" s="39" t="s">
        <v>55</v>
      </c>
      <c r="B26" s="39" t="s">
        <v>54</v>
      </c>
      <c r="C26" s="24">
        <v>31.279499999999999</v>
      </c>
      <c r="D26" s="40">
        <f>_xlfn.STDEV.S(C26:C28)</f>
        <v>0.13554085484949918</v>
      </c>
      <c r="E26" s="43" t="s">
        <v>55</v>
      </c>
      <c r="F26" s="43" t="s">
        <v>20</v>
      </c>
      <c r="G26" s="24">
        <v>20.39</v>
      </c>
      <c r="H26" s="40">
        <f>_xlfn.STDEV.S(G26:G28)</f>
        <v>0.1058000630119536</v>
      </c>
      <c r="N26" s="25" t="s">
        <v>70</v>
      </c>
      <c r="O26" s="25">
        <f>G61</f>
        <v>20.893699999999999</v>
      </c>
      <c r="P26" s="25">
        <f>C61</f>
        <v>28.940799999999999</v>
      </c>
    </row>
    <row r="27" spans="1:16" ht="17" thickBot="1" x14ac:dyDescent="0.25">
      <c r="A27" s="39" t="s">
        <v>55</v>
      </c>
      <c r="B27" s="39" t="s">
        <v>54</v>
      </c>
      <c r="C27" s="24">
        <v>31.133400000000002</v>
      </c>
      <c r="D27" s="41">
        <f>AVERAGE(C26:C28)</f>
        <v>31.272366666666667</v>
      </c>
      <c r="E27" s="43" t="s">
        <v>55</v>
      </c>
      <c r="F27" s="43" t="s">
        <v>20</v>
      </c>
      <c r="G27" s="24">
        <v>20.1936</v>
      </c>
      <c r="H27" s="44">
        <f>AVERAGE(G26:G28)</f>
        <v>20.314533333333333</v>
      </c>
      <c r="N27" s="25" t="s">
        <v>70</v>
      </c>
      <c r="O27" s="25">
        <f>G62</f>
        <v>20.890499999999999</v>
      </c>
      <c r="P27" s="25">
        <f>C62</f>
        <v>28.938099999999999</v>
      </c>
    </row>
    <row r="28" spans="1:16" x14ac:dyDescent="0.2">
      <c r="A28" s="39" t="s">
        <v>55</v>
      </c>
      <c r="B28" s="39" t="s">
        <v>54</v>
      </c>
      <c r="C28" s="24">
        <v>31.404199999999999</v>
      </c>
      <c r="D28" s="42"/>
      <c r="E28" s="43" t="s">
        <v>55</v>
      </c>
      <c r="F28" s="43" t="s">
        <v>20</v>
      </c>
      <c r="G28" s="24">
        <v>20.36</v>
      </c>
      <c r="H28" s="42"/>
      <c r="N28" t="s">
        <v>71</v>
      </c>
      <c r="O28">
        <f>G65</f>
        <v>21.1495</v>
      </c>
      <c r="P28">
        <f>C64</f>
        <v>32.3949</v>
      </c>
    </row>
    <row r="29" spans="1:16" ht="17" thickBot="1" x14ac:dyDescent="0.25">
      <c r="A29" s="39" t="s">
        <v>56</v>
      </c>
      <c r="B29" s="39" t="s">
        <v>54</v>
      </c>
      <c r="C29" s="24">
        <v>33.316600000000001</v>
      </c>
      <c r="D29" s="40">
        <f>_xlfn.STDEV.S(C29:C31)</f>
        <v>0.15105662293766753</v>
      </c>
      <c r="E29" s="43" t="s">
        <v>56</v>
      </c>
      <c r="F29" s="43" t="s">
        <v>20</v>
      </c>
      <c r="G29" s="24">
        <v>23.837499999999999</v>
      </c>
      <c r="H29" s="40">
        <f>_xlfn.STDEV.S(G29:G31)</f>
        <v>0.13883235693934412</v>
      </c>
      <c r="N29" t="s">
        <v>71</v>
      </c>
      <c r="O29">
        <f>G66</f>
        <v>21.094899999999999</v>
      </c>
      <c r="P29">
        <f>C65</f>
        <v>32.075000000000003</v>
      </c>
    </row>
    <row r="30" spans="1:16" ht="17" thickBot="1" x14ac:dyDescent="0.25">
      <c r="A30" s="39" t="s">
        <v>56</v>
      </c>
      <c r="B30" s="39" t="s">
        <v>54</v>
      </c>
      <c r="C30" s="24">
        <v>33.030500000000004</v>
      </c>
      <c r="D30" s="41">
        <f>AVERAGE(C29:C31)</f>
        <v>33.201566666666672</v>
      </c>
      <c r="E30" s="43" t="s">
        <v>56</v>
      </c>
      <c r="F30" s="43" t="s">
        <v>20</v>
      </c>
      <c r="G30" s="24">
        <v>23.806899999999999</v>
      </c>
      <c r="H30" s="44">
        <f>AVERAGE(G29:G31)</f>
        <v>23.901866666666667</v>
      </c>
      <c r="N30" t="s">
        <v>72</v>
      </c>
      <c r="O30">
        <f>G68</f>
        <v>18.557400000000001</v>
      </c>
      <c r="P30">
        <f>C67</f>
        <v>31.4923</v>
      </c>
    </row>
    <row r="31" spans="1:16" x14ac:dyDescent="0.2">
      <c r="A31" s="39" t="s">
        <v>56</v>
      </c>
      <c r="B31" s="39" t="s">
        <v>54</v>
      </c>
      <c r="C31" s="24">
        <v>33.257599999999996</v>
      </c>
      <c r="D31" s="42"/>
      <c r="E31" s="43" t="s">
        <v>56</v>
      </c>
      <c r="F31" s="43" t="s">
        <v>20</v>
      </c>
      <c r="G31" s="24">
        <v>24.061199999999999</v>
      </c>
      <c r="H31" s="42"/>
      <c r="N31" t="s">
        <v>61</v>
      </c>
      <c r="O31">
        <f>G69</f>
        <v>18.5608</v>
      </c>
      <c r="P31">
        <f>C68</f>
        <v>31.742599999999999</v>
      </c>
    </row>
    <row r="32" spans="1:16" ht="17" thickBot="1" x14ac:dyDescent="0.25">
      <c r="A32" s="39" t="s">
        <v>57</v>
      </c>
      <c r="B32" s="39" t="s">
        <v>54</v>
      </c>
      <c r="C32" s="24">
        <v>32.543900000000001</v>
      </c>
      <c r="D32" s="40">
        <f>_xlfn.STDEV.S(C32:C34)</f>
        <v>0.17018432164371816</v>
      </c>
      <c r="E32" s="43" t="s">
        <v>57</v>
      </c>
      <c r="F32" s="43" t="s">
        <v>20</v>
      </c>
      <c r="G32" s="24">
        <v>20.6037</v>
      </c>
      <c r="H32" s="40">
        <f>_xlfn.STDEV.S(G32:G34)</f>
        <v>9.5279081299796592E-2</v>
      </c>
      <c r="N32" s="26" t="s">
        <v>73</v>
      </c>
      <c r="O32" s="26">
        <f>G70</f>
        <v>19.523299999999999</v>
      </c>
      <c r="P32" s="26">
        <f>C70</f>
        <v>30.114999999999998</v>
      </c>
    </row>
    <row r="33" spans="1:16" ht="17" thickBot="1" x14ac:dyDescent="0.25">
      <c r="A33" s="39" t="s">
        <v>57</v>
      </c>
      <c r="B33" s="39" t="s">
        <v>54</v>
      </c>
      <c r="C33" s="24">
        <v>32.560899999999997</v>
      </c>
      <c r="D33" s="41">
        <f>AVERAGE(C32:C34)</f>
        <v>32.454266666666662</v>
      </c>
      <c r="E33" s="43" t="s">
        <v>57</v>
      </c>
      <c r="F33" s="43" t="s">
        <v>20</v>
      </c>
      <c r="G33" s="24">
        <v>20.457599999999999</v>
      </c>
      <c r="H33" s="44">
        <f>AVERAGE(G32:G34)</f>
        <v>20.495333333333335</v>
      </c>
      <c r="N33" s="26" t="s">
        <v>74</v>
      </c>
      <c r="O33" s="26">
        <f>G72</f>
        <v>19.679400000000001</v>
      </c>
      <c r="P33" s="26">
        <f>C71</f>
        <v>30.1069</v>
      </c>
    </row>
    <row r="34" spans="1:16" x14ac:dyDescent="0.2">
      <c r="A34" s="39" t="s">
        <v>57</v>
      </c>
      <c r="B34" s="39" t="s">
        <v>54</v>
      </c>
      <c r="C34" s="24">
        <v>32.258000000000003</v>
      </c>
      <c r="D34" s="42"/>
      <c r="E34" s="43" t="s">
        <v>57</v>
      </c>
      <c r="F34" s="43" t="s">
        <v>20</v>
      </c>
      <c r="G34" s="24">
        <v>20.424700000000001</v>
      </c>
      <c r="H34" s="42"/>
      <c r="N34" s="9" t="s">
        <v>75</v>
      </c>
      <c r="O34" s="9">
        <f>G74</f>
        <v>19.0535</v>
      </c>
      <c r="P34" s="9">
        <f>C73</f>
        <v>30.8172</v>
      </c>
    </row>
    <row r="35" spans="1:16" ht="17" thickBot="1" x14ac:dyDescent="0.25">
      <c r="A35" s="39" t="s">
        <v>58</v>
      </c>
      <c r="B35" s="39" t="s">
        <v>54</v>
      </c>
      <c r="C35" s="24">
        <v>30.918600000000001</v>
      </c>
      <c r="D35" s="40">
        <f>_xlfn.STDEV.S(C35:C37)</f>
        <v>0.21637467504308422</v>
      </c>
      <c r="E35" s="43" t="s">
        <v>58</v>
      </c>
      <c r="F35" s="43" t="s">
        <v>20</v>
      </c>
      <c r="G35" s="24">
        <v>19.440799999999999</v>
      </c>
      <c r="H35" s="40">
        <f>_xlfn.STDEV.S(G35:G37)</f>
        <v>0.11264476611602266</v>
      </c>
      <c r="N35" s="9" t="s">
        <v>75</v>
      </c>
      <c r="O35" s="9">
        <f>G75</f>
        <v>19.041699999999999</v>
      </c>
      <c r="P35" s="9">
        <f>C74</f>
        <v>31.220300000000002</v>
      </c>
    </row>
    <row r="36" spans="1:16" ht="17" thickBot="1" x14ac:dyDescent="0.25">
      <c r="A36" s="39" t="s">
        <v>58</v>
      </c>
      <c r="B36" s="39" t="s">
        <v>54</v>
      </c>
      <c r="C36" s="24">
        <v>30.6126</v>
      </c>
      <c r="D36" s="41">
        <f>AVERAGE(C35:C37)</f>
        <v>30.765599999999999</v>
      </c>
      <c r="E36" s="43" t="s">
        <v>58</v>
      </c>
      <c r="F36" s="43" t="s">
        <v>20</v>
      </c>
      <c r="G36" s="24">
        <v>19.666</v>
      </c>
      <c r="H36" s="44">
        <f>AVERAGE(G35:G37)</f>
        <v>19.551566666666666</v>
      </c>
      <c r="N36" s="25" t="s">
        <v>65</v>
      </c>
      <c r="O36" s="25">
        <f>G43</f>
        <v>21.188600000000001</v>
      </c>
      <c r="P36" s="25">
        <f>C43</f>
        <v>30.519400000000001</v>
      </c>
    </row>
    <row r="37" spans="1:16" x14ac:dyDescent="0.2">
      <c r="A37" s="39" t="s">
        <v>58</v>
      </c>
      <c r="B37" s="39" t="s">
        <v>54</v>
      </c>
      <c r="C37" s="24"/>
      <c r="D37" s="42"/>
      <c r="E37" s="43" t="s">
        <v>58</v>
      </c>
      <c r="F37" s="43" t="s">
        <v>20</v>
      </c>
      <c r="G37" s="24">
        <v>19.547899999999998</v>
      </c>
      <c r="H37" s="42"/>
      <c r="N37" s="25" t="s">
        <v>65</v>
      </c>
      <c r="O37" s="25">
        <f>G44</f>
        <v>21.246300000000002</v>
      </c>
      <c r="P37" s="25">
        <f>C44</f>
        <v>30.6357</v>
      </c>
    </row>
    <row r="38" spans="1:16" x14ac:dyDescent="0.2">
      <c r="N38" t="s">
        <v>66</v>
      </c>
    </row>
    <row r="39" spans="1:16" x14ac:dyDescent="0.2">
      <c r="A39" s="45" t="s">
        <v>48</v>
      </c>
      <c r="B39" s="45"/>
      <c r="C39" s="45"/>
      <c r="D39" s="45"/>
      <c r="E39" s="45"/>
      <c r="F39" s="45"/>
      <c r="G39" s="45"/>
      <c r="H39" s="45"/>
      <c r="N39" t="s">
        <v>66</v>
      </c>
    </row>
    <row r="40" spans="1:16" x14ac:dyDescent="0.2">
      <c r="A40" s="27"/>
      <c r="B40" s="28" t="s">
        <v>54</v>
      </c>
      <c r="C40" s="27"/>
      <c r="D40" s="27"/>
      <c r="E40" s="34"/>
      <c r="F40" s="35" t="s">
        <v>20</v>
      </c>
      <c r="G40" s="34"/>
      <c r="H40" s="34"/>
      <c r="N40" t="s">
        <v>67</v>
      </c>
      <c r="O40">
        <f>G50</f>
        <v>19.933199999999999</v>
      </c>
      <c r="P40">
        <f>C49</f>
        <v>27.8932</v>
      </c>
    </row>
    <row r="41" spans="1:16" ht="17" thickBot="1" x14ac:dyDescent="0.25">
      <c r="A41" s="29"/>
      <c r="B41" s="29"/>
      <c r="C41" s="29"/>
      <c r="D41" s="33"/>
      <c r="E41" s="29"/>
      <c r="F41" s="29"/>
      <c r="G41" s="29"/>
      <c r="H41" s="33"/>
      <c r="N41" t="s">
        <v>67</v>
      </c>
      <c r="O41">
        <f>G51</f>
        <v>19.784400000000002</v>
      </c>
      <c r="P41">
        <f>C51</f>
        <v>27.951699999999999</v>
      </c>
    </row>
    <row r="42" spans="1:16" ht="17" thickBot="1" x14ac:dyDescent="0.25">
      <c r="A42" s="30" t="s">
        <v>42</v>
      </c>
      <c r="B42" s="31" t="s">
        <v>43</v>
      </c>
      <c r="C42" s="31" t="s">
        <v>44</v>
      </c>
      <c r="D42" s="32" t="s">
        <v>45</v>
      </c>
      <c r="E42" s="30" t="s">
        <v>42</v>
      </c>
      <c r="F42" s="31" t="s">
        <v>43</v>
      </c>
      <c r="G42" s="36" t="s">
        <v>44</v>
      </c>
      <c r="H42" s="37" t="s">
        <v>45</v>
      </c>
      <c r="N42" s="26" t="s">
        <v>68</v>
      </c>
      <c r="O42" s="26">
        <f>G53</f>
        <v>20.790400000000002</v>
      </c>
      <c r="P42" s="26">
        <f>C52</f>
        <v>25.9924</v>
      </c>
    </row>
    <row r="43" spans="1:16" ht="17" thickBot="1" x14ac:dyDescent="0.25">
      <c r="A43" s="39" t="s">
        <v>53</v>
      </c>
      <c r="B43" s="39" t="s">
        <v>54</v>
      </c>
      <c r="C43" s="24">
        <v>30.519400000000001</v>
      </c>
      <c r="D43" s="40">
        <f>_xlfn.STDEV.S(C43:C45)</f>
        <v>0.15719199513121943</v>
      </c>
      <c r="E43" s="43" t="s">
        <v>53</v>
      </c>
      <c r="F43" s="43" t="s">
        <v>20</v>
      </c>
      <c r="G43" s="24">
        <v>21.188600000000001</v>
      </c>
      <c r="H43" s="40">
        <f>_xlfn.STDEV.S(G43:G45)</f>
        <v>2.8922713104640542E-2</v>
      </c>
      <c r="N43" s="26" t="s">
        <v>68</v>
      </c>
      <c r="O43" s="26">
        <f>G54</f>
        <v>20.718399999999999</v>
      </c>
      <c r="P43" s="26">
        <f>C53</f>
        <v>25.907599999999999</v>
      </c>
    </row>
    <row r="44" spans="1:16" ht="17" thickBot="1" x14ac:dyDescent="0.25">
      <c r="A44" s="39" t="s">
        <v>53</v>
      </c>
      <c r="B44" s="39" t="s">
        <v>54</v>
      </c>
      <c r="C44" s="24">
        <v>30.6357</v>
      </c>
      <c r="D44" s="41">
        <f>AVERAGE(C43:C45)</f>
        <v>30.661866666666668</v>
      </c>
      <c r="E44" s="43" t="s">
        <v>53</v>
      </c>
      <c r="F44" s="43" t="s">
        <v>20</v>
      </c>
      <c r="G44" s="24">
        <v>21.246300000000002</v>
      </c>
      <c r="H44" s="44">
        <f>AVERAGE(G43:G45)</f>
        <v>21.218633333333333</v>
      </c>
      <c r="N44" s="9" t="s">
        <v>69</v>
      </c>
      <c r="O44" s="9">
        <f>G56</f>
        <v>20.314499999999999</v>
      </c>
      <c r="P44" s="9">
        <f>C55</f>
        <v>27.410299999999999</v>
      </c>
    </row>
    <row r="45" spans="1:16" x14ac:dyDescent="0.2">
      <c r="A45" s="39" t="s">
        <v>53</v>
      </c>
      <c r="B45" s="39" t="s">
        <v>54</v>
      </c>
      <c r="C45" s="24">
        <v>30.830500000000001</v>
      </c>
      <c r="D45" s="42"/>
      <c r="E45" s="43" t="s">
        <v>53</v>
      </c>
      <c r="F45" s="43" t="s">
        <v>20</v>
      </c>
      <c r="G45" s="24">
        <v>21.221</v>
      </c>
      <c r="H45" s="42"/>
      <c r="N45" s="9" t="s">
        <v>69</v>
      </c>
      <c r="O45" s="9">
        <f>G57</f>
        <v>20.335799999999999</v>
      </c>
      <c r="P45" s="9">
        <f>C56</f>
        <v>27.581399999999999</v>
      </c>
    </row>
    <row r="46" spans="1:16" ht="17" thickBot="1" x14ac:dyDescent="0.25">
      <c r="A46" s="39" t="s">
        <v>55</v>
      </c>
      <c r="B46" s="39" t="s">
        <v>54</v>
      </c>
      <c r="C46" s="24"/>
      <c r="D46" s="40" t="e">
        <f>_xlfn.STDEV.S(C46:C48)</f>
        <v>#DIV/0!</v>
      </c>
      <c r="E46" s="43" t="s">
        <v>55</v>
      </c>
      <c r="F46" s="43" t="s">
        <v>20</v>
      </c>
      <c r="G46" s="24"/>
      <c r="H46" s="40" t="e">
        <f>_xlfn.STDEV.S(G46:G48)</f>
        <v>#DIV/0!</v>
      </c>
      <c r="O46" s="38" t="s">
        <v>20</v>
      </c>
      <c r="P46" s="38" t="s">
        <v>54</v>
      </c>
    </row>
    <row r="47" spans="1:16" ht="17" thickBot="1" x14ac:dyDescent="0.25">
      <c r="A47" s="39" t="s">
        <v>55</v>
      </c>
      <c r="B47" s="39" t="s">
        <v>54</v>
      </c>
      <c r="C47" s="24"/>
      <c r="D47" s="41">
        <f>AVERAGE(D44,D50,D53,D56)</f>
        <v>28.030162500000003</v>
      </c>
      <c r="E47" s="43" t="s">
        <v>55</v>
      </c>
      <c r="F47" s="43" t="s">
        <v>20</v>
      </c>
      <c r="G47" s="24"/>
      <c r="H47" s="44">
        <f>AVERAGE(H44,H50,H53,H56)</f>
        <v>20.567691666666668</v>
      </c>
      <c r="N47" s="25" t="s">
        <v>76</v>
      </c>
      <c r="O47" s="25">
        <f>G101</f>
        <v>21.2957</v>
      </c>
      <c r="P47" s="25">
        <f>C101</f>
        <v>28.746200000000002</v>
      </c>
    </row>
    <row r="48" spans="1:16" x14ac:dyDescent="0.2">
      <c r="A48" s="39" t="s">
        <v>55</v>
      </c>
      <c r="B48" s="39" t="s">
        <v>54</v>
      </c>
      <c r="C48" s="24"/>
      <c r="D48" s="42"/>
      <c r="E48" s="43" t="s">
        <v>55</v>
      </c>
      <c r="F48" s="43" t="s">
        <v>20</v>
      </c>
      <c r="G48" s="24"/>
      <c r="H48" s="42"/>
      <c r="N48" s="25" t="s">
        <v>76</v>
      </c>
      <c r="O48" s="25">
        <f>G102</f>
        <v>21.351800000000001</v>
      </c>
      <c r="P48" s="25">
        <f>C102</f>
        <v>28.712</v>
      </c>
    </row>
    <row r="49" spans="1:16" ht="17" thickBot="1" x14ac:dyDescent="0.25">
      <c r="A49" s="39" t="s">
        <v>56</v>
      </c>
      <c r="B49" s="39" t="s">
        <v>54</v>
      </c>
      <c r="C49" s="24">
        <v>27.8932</v>
      </c>
      <c r="D49" s="40">
        <f>_xlfn.STDEV.S(C49:C51)</f>
        <v>0.11378032928996701</v>
      </c>
      <c r="E49" s="43" t="s">
        <v>56</v>
      </c>
      <c r="F49" s="43" t="s">
        <v>20</v>
      </c>
      <c r="G49" s="24">
        <v>20.050599999999999</v>
      </c>
      <c r="H49" s="40">
        <f>_xlfn.STDEV.S(G49:G51)</f>
        <v>0.13340829559413847</v>
      </c>
      <c r="N49" t="s">
        <v>77</v>
      </c>
      <c r="O49">
        <f>G105</f>
        <v>21.2486</v>
      </c>
      <c r="P49">
        <f>C104</f>
        <v>31.1966</v>
      </c>
    </row>
    <row r="50" spans="1:16" ht="17" thickBot="1" x14ac:dyDescent="0.25">
      <c r="A50" s="39" t="s">
        <v>56</v>
      </c>
      <c r="B50" s="39" t="s">
        <v>54</v>
      </c>
      <c r="C50" s="24">
        <v>28.1129</v>
      </c>
      <c r="D50" s="41">
        <f>AVERAGE(C49:C51)</f>
        <v>27.985933333333335</v>
      </c>
      <c r="E50" s="43" t="s">
        <v>56</v>
      </c>
      <c r="F50" s="43" t="s">
        <v>20</v>
      </c>
      <c r="G50" s="24">
        <v>19.933199999999999</v>
      </c>
      <c r="H50" s="44">
        <f>AVERAGE(G49:G51)</f>
        <v>19.922733333333337</v>
      </c>
      <c r="N50" t="s">
        <v>77</v>
      </c>
      <c r="O50">
        <f>G106</f>
        <v>21.237100000000002</v>
      </c>
      <c r="P50">
        <f>C105</f>
        <v>31.3323</v>
      </c>
    </row>
    <row r="51" spans="1:16" x14ac:dyDescent="0.2">
      <c r="A51" s="39" t="s">
        <v>56</v>
      </c>
      <c r="B51" s="39" t="s">
        <v>54</v>
      </c>
      <c r="C51" s="24">
        <v>27.951699999999999</v>
      </c>
      <c r="D51" s="42"/>
      <c r="E51" s="43" t="s">
        <v>56</v>
      </c>
      <c r="F51" s="43" t="s">
        <v>20</v>
      </c>
      <c r="G51" s="24">
        <v>19.784400000000002</v>
      </c>
      <c r="H51" s="42"/>
      <c r="N51" t="s">
        <v>78</v>
      </c>
      <c r="O51">
        <f>G107</f>
        <v>19.5748</v>
      </c>
      <c r="P51">
        <f>C107</f>
        <v>29.5442</v>
      </c>
    </row>
    <row r="52" spans="1:16" ht="17" thickBot="1" x14ac:dyDescent="0.25">
      <c r="A52" s="39" t="s">
        <v>57</v>
      </c>
      <c r="B52" s="39" t="s">
        <v>54</v>
      </c>
      <c r="C52" s="24">
        <v>25.9924</v>
      </c>
      <c r="D52" s="40">
        <f>_xlfn.STDEV.S(C52:C54)</f>
        <v>6.3124955445529068E-2</v>
      </c>
      <c r="E52" s="43" t="s">
        <v>57</v>
      </c>
      <c r="F52" s="43" t="s">
        <v>20</v>
      </c>
      <c r="G52" s="24">
        <v>20.888999999999999</v>
      </c>
      <c r="H52" s="40">
        <f>_xlfn.STDEV.S(G52:G54)</f>
        <v>8.5644925905352609E-2</v>
      </c>
      <c r="N52" t="s">
        <v>78</v>
      </c>
      <c r="O52">
        <f>G107</f>
        <v>19.5748</v>
      </c>
      <c r="P52">
        <f>C108</f>
        <v>29.552800000000001</v>
      </c>
    </row>
    <row r="53" spans="1:16" ht="17" thickBot="1" x14ac:dyDescent="0.25">
      <c r="A53" s="39" t="s">
        <v>57</v>
      </c>
      <c r="B53" s="39" t="s">
        <v>54</v>
      </c>
      <c r="C53" s="24">
        <v>25.907599999999999</v>
      </c>
      <c r="D53" s="41">
        <f>AVERAGE(C52:C54)</f>
        <v>25.977</v>
      </c>
      <c r="E53" s="43" t="s">
        <v>57</v>
      </c>
      <c r="F53" s="43" t="s">
        <v>20</v>
      </c>
      <c r="G53" s="24">
        <v>20.790400000000002</v>
      </c>
      <c r="H53" s="44">
        <f>AVERAGE(G52:G54)</f>
        <v>20.799266666666668</v>
      </c>
      <c r="N53" s="26" t="s">
        <v>79</v>
      </c>
      <c r="O53" s="26">
        <f>G110</f>
        <v>19.160599999999999</v>
      </c>
      <c r="P53" s="26">
        <f>C111</f>
        <v>31.839600000000001</v>
      </c>
    </row>
    <row r="54" spans="1:16" x14ac:dyDescent="0.2">
      <c r="A54" s="39" t="s">
        <v>57</v>
      </c>
      <c r="B54" s="39" t="s">
        <v>54</v>
      </c>
      <c r="C54" s="24">
        <v>26.030999999999999</v>
      </c>
      <c r="D54" s="42"/>
      <c r="E54" s="43" t="s">
        <v>57</v>
      </c>
      <c r="F54" s="43" t="s">
        <v>20</v>
      </c>
      <c r="G54" s="24">
        <v>20.718399999999999</v>
      </c>
      <c r="H54" s="42"/>
      <c r="N54" s="26" t="s">
        <v>80</v>
      </c>
      <c r="O54" s="26">
        <f>G112</f>
        <v>19.138200000000001</v>
      </c>
      <c r="P54" s="26">
        <f>C112</f>
        <v>31.668800000000001</v>
      </c>
    </row>
    <row r="55" spans="1:16" ht="17" thickBot="1" x14ac:dyDescent="0.25">
      <c r="A55" s="39" t="s">
        <v>58</v>
      </c>
      <c r="B55" s="39" t="s">
        <v>54</v>
      </c>
      <c r="C55" s="24">
        <v>27.410299999999999</v>
      </c>
      <c r="D55" s="40">
        <f>_xlfn.STDEV.S(C55:C57)</f>
        <v>0.12098597026101766</v>
      </c>
      <c r="E55" s="43" t="s">
        <v>58</v>
      </c>
      <c r="F55" s="43" t="s">
        <v>20</v>
      </c>
      <c r="G55" s="24">
        <v>20.3401</v>
      </c>
      <c r="H55" s="40">
        <f>_xlfn.STDEV.S(G55:G57)</f>
        <v>1.3708513170046604E-2</v>
      </c>
      <c r="N55" s="9" t="s">
        <v>81</v>
      </c>
      <c r="O55" s="9">
        <f>G113</f>
        <v>19.463699999999999</v>
      </c>
      <c r="P55" s="9">
        <f>C114</f>
        <v>30.652699999999999</v>
      </c>
    </row>
    <row r="56" spans="1:16" ht="17" thickBot="1" x14ac:dyDescent="0.25">
      <c r="A56" s="39" t="s">
        <v>58</v>
      </c>
      <c r="B56" s="39" t="s">
        <v>54</v>
      </c>
      <c r="C56" s="24">
        <v>27.581399999999999</v>
      </c>
      <c r="D56" s="41">
        <f>AVERAGE(C55:C57)</f>
        <v>27.495849999999997</v>
      </c>
      <c r="E56" s="43" t="s">
        <v>58</v>
      </c>
      <c r="F56" s="43" t="s">
        <v>20</v>
      </c>
      <c r="G56" s="24">
        <v>20.314499999999999</v>
      </c>
      <c r="H56" s="44">
        <f>AVERAGE(G55:G57)</f>
        <v>20.330133333333333</v>
      </c>
      <c r="N56" s="9" t="s">
        <v>81</v>
      </c>
      <c r="O56" s="9">
        <f>G115</f>
        <v>19.410499999999999</v>
      </c>
      <c r="P56" s="9">
        <f>C113</f>
        <v>30.838200000000001</v>
      </c>
    </row>
    <row r="57" spans="1:16" x14ac:dyDescent="0.2">
      <c r="A57" s="39" t="s">
        <v>58</v>
      </c>
      <c r="B57" s="39" t="s">
        <v>54</v>
      </c>
      <c r="C57" s="24"/>
      <c r="D57" s="42"/>
      <c r="E57" s="43" t="s">
        <v>58</v>
      </c>
      <c r="F57" s="43" t="s">
        <v>20</v>
      </c>
      <c r="G57" s="24">
        <v>20.335799999999999</v>
      </c>
      <c r="H57" s="42"/>
      <c r="N57" s="25" t="s">
        <v>65</v>
      </c>
      <c r="O57" s="25">
        <f>G82</f>
        <v>20.322600000000001</v>
      </c>
      <c r="P57" s="25">
        <f>C81</f>
        <v>29.045000000000002</v>
      </c>
    </row>
    <row r="58" spans="1:16" x14ac:dyDescent="0.2">
      <c r="N58" s="25" t="s">
        <v>65</v>
      </c>
      <c r="O58" s="25">
        <f>G83</f>
        <v>20.292899999999999</v>
      </c>
      <c r="P58" s="25">
        <f>C82</f>
        <v>29.3018</v>
      </c>
    </row>
    <row r="59" spans="1:16" ht="17" thickBot="1" x14ac:dyDescent="0.25">
      <c r="A59" s="45" t="s">
        <v>50</v>
      </c>
      <c r="B59" s="45"/>
      <c r="C59" s="45"/>
      <c r="D59" s="45"/>
      <c r="E59" s="45"/>
      <c r="F59" s="45"/>
      <c r="G59" s="45"/>
      <c r="H59" s="45"/>
      <c r="N59" t="s">
        <v>66</v>
      </c>
      <c r="O59">
        <f>G84</f>
        <v>17.585699999999999</v>
      </c>
      <c r="P59">
        <f>C84</f>
        <v>28.0322</v>
      </c>
    </row>
    <row r="60" spans="1:16" ht="17" thickBot="1" x14ac:dyDescent="0.25">
      <c r="A60" s="30" t="s">
        <v>42</v>
      </c>
      <c r="B60" s="31" t="s">
        <v>43</v>
      </c>
      <c r="C60" s="31" t="s">
        <v>44</v>
      </c>
      <c r="D60" s="32" t="s">
        <v>45</v>
      </c>
      <c r="E60" s="30" t="s">
        <v>42</v>
      </c>
      <c r="F60" s="31" t="s">
        <v>43</v>
      </c>
      <c r="G60" s="36" t="s">
        <v>44</v>
      </c>
      <c r="H60" s="37" t="s">
        <v>45</v>
      </c>
      <c r="N60" t="s">
        <v>66</v>
      </c>
      <c r="O60">
        <f>G86</f>
        <v>17.497199999999999</v>
      </c>
      <c r="P60">
        <f>C85</f>
        <v>28.24</v>
      </c>
    </row>
    <row r="61" spans="1:16" ht="17" thickBot="1" x14ac:dyDescent="0.25">
      <c r="A61" s="39" t="s">
        <v>53</v>
      </c>
      <c r="B61" s="39" t="s">
        <v>54</v>
      </c>
      <c r="C61" s="24">
        <v>28.940799999999999</v>
      </c>
      <c r="D61" s="40">
        <f>_xlfn.STDEV.S(C61:C63)</f>
        <v>1.9091883092042529E-3</v>
      </c>
      <c r="E61" s="43" t="s">
        <v>53</v>
      </c>
      <c r="F61" s="43" t="s">
        <v>20</v>
      </c>
      <c r="G61" s="24">
        <v>20.893699999999999</v>
      </c>
      <c r="H61" s="40">
        <f>_xlfn.STDEV.S(G61:G63)</f>
        <v>3.3511192160243031E-3</v>
      </c>
      <c r="N61" t="s">
        <v>67</v>
      </c>
      <c r="O61">
        <f>G87</f>
        <v>20.186399999999999</v>
      </c>
      <c r="P61">
        <f>C87</f>
        <v>30.456199999999999</v>
      </c>
    </row>
    <row r="62" spans="1:16" ht="17" thickBot="1" x14ac:dyDescent="0.25">
      <c r="A62" s="39" t="s">
        <v>53</v>
      </c>
      <c r="B62" s="39" t="s">
        <v>54</v>
      </c>
      <c r="C62" s="24">
        <v>28.938099999999999</v>
      </c>
      <c r="D62" s="41">
        <f>AVERAGE(C61:C63)</f>
        <v>28.939450000000001</v>
      </c>
      <c r="E62" s="43" t="s">
        <v>53</v>
      </c>
      <c r="F62" s="43" t="s">
        <v>20</v>
      </c>
      <c r="G62" s="24">
        <v>20.890499999999999</v>
      </c>
      <c r="H62" s="44">
        <f>AVERAGE(G61:G63)</f>
        <v>20.893799999999999</v>
      </c>
      <c r="N62" t="s">
        <v>67</v>
      </c>
      <c r="O62">
        <f>G89</f>
        <v>20.560500000000001</v>
      </c>
      <c r="P62">
        <f>C88</f>
        <v>30.827300000000001</v>
      </c>
    </row>
    <row r="63" spans="1:16" x14ac:dyDescent="0.2">
      <c r="A63" s="39" t="s">
        <v>53</v>
      </c>
      <c r="B63" s="39" t="s">
        <v>54</v>
      </c>
      <c r="C63" s="24"/>
      <c r="D63" s="42"/>
      <c r="E63" s="43" t="s">
        <v>53</v>
      </c>
      <c r="F63" s="43" t="s">
        <v>20</v>
      </c>
      <c r="G63" s="24">
        <v>20.897200000000002</v>
      </c>
      <c r="H63" s="42"/>
      <c r="N63" s="26" t="s">
        <v>68</v>
      </c>
      <c r="O63" s="26">
        <f>G90</f>
        <v>18.722899999999999</v>
      </c>
      <c r="P63" s="26">
        <f>C91</f>
        <v>29.971499999999999</v>
      </c>
    </row>
    <row r="64" spans="1:16" ht="17" thickBot="1" x14ac:dyDescent="0.25">
      <c r="A64" s="39" t="s">
        <v>55</v>
      </c>
      <c r="B64" s="39" t="s">
        <v>54</v>
      </c>
      <c r="C64" s="24">
        <v>32.3949</v>
      </c>
      <c r="D64" s="40">
        <f>_xlfn.STDEV.S(C64:C66)</f>
        <v>0.16024207728724946</v>
      </c>
      <c r="E64" s="43" t="s">
        <v>55</v>
      </c>
      <c r="F64" s="43" t="s">
        <v>20</v>
      </c>
      <c r="G64" s="24">
        <v>21.094999999999999</v>
      </c>
      <c r="H64" s="40">
        <f>_xlfn.STDEV.S(G64:G66)</f>
        <v>3.1494496873793063E-2</v>
      </c>
      <c r="N64" s="26" t="s">
        <v>68</v>
      </c>
      <c r="O64" s="26">
        <f>G91</f>
        <v>18.843699999999998</v>
      </c>
      <c r="P64" s="26">
        <f>C92</f>
        <v>29.9072</v>
      </c>
    </row>
    <row r="65" spans="1:16" ht="17" thickBot="1" x14ac:dyDescent="0.25">
      <c r="A65" s="39" t="s">
        <v>55</v>
      </c>
      <c r="B65" s="39" t="s">
        <v>54</v>
      </c>
      <c r="C65" s="24">
        <v>32.075000000000003</v>
      </c>
      <c r="D65" s="41">
        <f>AVERAGE(C64:C66)</f>
        <v>32.240533333333332</v>
      </c>
      <c r="E65" s="43" t="s">
        <v>55</v>
      </c>
      <c r="F65" s="43" t="s">
        <v>20</v>
      </c>
      <c r="G65" s="24">
        <v>21.1495</v>
      </c>
      <c r="H65" s="44">
        <f>AVERAGE(G64:G66)</f>
        <v>21.113133333333334</v>
      </c>
      <c r="N65" s="9" t="s">
        <v>69</v>
      </c>
      <c r="O65" s="9">
        <f>G93</f>
        <v>17.2577</v>
      </c>
      <c r="P65" s="9">
        <f>C93</f>
        <v>28.632999999999999</v>
      </c>
    </row>
    <row r="66" spans="1:16" x14ac:dyDescent="0.2">
      <c r="A66" s="39" t="s">
        <v>55</v>
      </c>
      <c r="B66" s="39" t="s">
        <v>54</v>
      </c>
      <c r="C66" s="24">
        <v>32.2517</v>
      </c>
      <c r="D66" s="42"/>
      <c r="E66" s="43" t="s">
        <v>55</v>
      </c>
      <c r="F66" s="43" t="s">
        <v>20</v>
      </c>
      <c r="G66" s="24">
        <v>21.094899999999999</v>
      </c>
      <c r="H66" s="42"/>
      <c r="N66" s="9" t="s">
        <v>69</v>
      </c>
      <c r="O66" s="9">
        <f>G95</f>
        <v>17.339300000000001</v>
      </c>
      <c r="P66" s="9">
        <f>C94</f>
        <v>28.656500000000001</v>
      </c>
    </row>
    <row r="67" spans="1:16" ht="17" thickBot="1" x14ac:dyDescent="0.25">
      <c r="A67" s="39" t="s">
        <v>56</v>
      </c>
      <c r="B67" s="39" t="s">
        <v>54</v>
      </c>
      <c r="C67" s="24">
        <v>31.4923</v>
      </c>
      <c r="D67" s="40">
        <f>_xlfn.STDEV.S(C67:C69)</f>
        <v>0.17698882733099236</v>
      </c>
      <c r="E67" s="43" t="s">
        <v>56</v>
      </c>
      <c r="F67" s="43" t="s">
        <v>20</v>
      </c>
      <c r="G67" s="24">
        <v>18.597200000000001</v>
      </c>
      <c r="H67" s="40">
        <f>_xlfn.STDEV.S(G67:G69)</f>
        <v>2.2062638101550756E-2</v>
      </c>
    </row>
    <row r="68" spans="1:16" ht="17" thickBot="1" x14ac:dyDescent="0.25">
      <c r="A68" s="39" t="s">
        <v>56</v>
      </c>
      <c r="B68" s="39" t="s">
        <v>54</v>
      </c>
      <c r="C68" s="24">
        <v>31.742599999999999</v>
      </c>
      <c r="D68" s="41">
        <f>AVERAGE(C67:C69)</f>
        <v>31.617449999999998</v>
      </c>
      <c r="E68" s="43" t="s">
        <v>56</v>
      </c>
      <c r="F68" s="43" t="s">
        <v>20</v>
      </c>
      <c r="G68" s="24">
        <v>18.557400000000001</v>
      </c>
      <c r="H68" s="44">
        <f>AVERAGE(G67:G69)</f>
        <v>18.5718</v>
      </c>
    </row>
    <row r="69" spans="1:16" x14ac:dyDescent="0.2">
      <c r="A69" s="39" t="s">
        <v>56</v>
      </c>
      <c r="B69" s="39" t="s">
        <v>54</v>
      </c>
      <c r="C69" s="24"/>
      <c r="D69" s="42"/>
      <c r="E69" s="43" t="s">
        <v>56</v>
      </c>
      <c r="F69" s="43" t="s">
        <v>20</v>
      </c>
      <c r="G69" s="24">
        <v>18.5608</v>
      </c>
      <c r="H69" s="42"/>
    </row>
    <row r="70" spans="1:16" ht="17" thickBot="1" x14ac:dyDescent="0.25">
      <c r="A70" s="39" t="s">
        <v>57</v>
      </c>
      <c r="B70" s="39" t="s">
        <v>54</v>
      </c>
      <c r="C70" s="24">
        <v>30.114999999999998</v>
      </c>
      <c r="D70" s="40">
        <f>_xlfn.STDEV.S(C70:C72)</f>
        <v>9.8204225978315213E-2</v>
      </c>
      <c r="E70" s="43" t="s">
        <v>57</v>
      </c>
      <c r="F70" s="43" t="s">
        <v>20</v>
      </c>
      <c r="G70" s="24">
        <v>19.523299999999999</v>
      </c>
      <c r="H70" s="40">
        <f>_xlfn.STDEV.S(G70:G72)</f>
        <v>9.0560495434452867E-2</v>
      </c>
    </row>
    <row r="71" spans="1:16" ht="17" thickBot="1" x14ac:dyDescent="0.25">
      <c r="A71" s="39" t="s">
        <v>57</v>
      </c>
      <c r="B71" s="39" t="s">
        <v>54</v>
      </c>
      <c r="C71" s="24">
        <v>30.1069</v>
      </c>
      <c r="D71" s="41">
        <f>AVERAGE(C70:C72)</f>
        <v>30.167599999999997</v>
      </c>
      <c r="E71" s="43" t="s">
        <v>57</v>
      </c>
      <c r="F71" s="43" t="s">
        <v>20</v>
      </c>
      <c r="G71" s="24">
        <v>19.521799999999999</v>
      </c>
      <c r="H71" s="44">
        <f>AVERAGE(G70:G72)</f>
        <v>19.574833333333334</v>
      </c>
    </row>
    <row r="72" spans="1:16" x14ac:dyDescent="0.2">
      <c r="A72" s="39" t="s">
        <v>57</v>
      </c>
      <c r="B72" s="39" t="s">
        <v>54</v>
      </c>
      <c r="C72" s="24">
        <v>30.280899999999999</v>
      </c>
      <c r="D72" s="42"/>
      <c r="E72" s="43" t="s">
        <v>57</v>
      </c>
      <c r="F72" s="43" t="s">
        <v>20</v>
      </c>
      <c r="G72" s="24">
        <v>19.679400000000001</v>
      </c>
      <c r="H72" s="42"/>
    </row>
    <row r="73" spans="1:16" ht="17" thickBot="1" x14ac:dyDescent="0.25">
      <c r="A73" s="39" t="s">
        <v>58</v>
      </c>
      <c r="B73" s="39" t="s">
        <v>54</v>
      </c>
      <c r="C73" s="24">
        <v>30.8172</v>
      </c>
      <c r="D73" s="40">
        <f>_xlfn.STDEV.S(C73:C75)</f>
        <v>0.2850347434962987</v>
      </c>
      <c r="E73" s="43" t="s">
        <v>58</v>
      </c>
      <c r="F73" s="43" t="s">
        <v>20</v>
      </c>
      <c r="G73" s="24">
        <v>19.161899999999999</v>
      </c>
      <c r="H73" s="40">
        <f>_xlfn.STDEV.S(G73:G75)</f>
        <v>6.6254358347206194E-2</v>
      </c>
    </row>
    <row r="74" spans="1:16" ht="17" thickBot="1" x14ac:dyDescent="0.25">
      <c r="A74" s="39" t="s">
        <v>58</v>
      </c>
      <c r="B74" s="39" t="s">
        <v>54</v>
      </c>
      <c r="C74" s="24">
        <v>31.220300000000002</v>
      </c>
      <c r="D74" s="41">
        <f>AVERAGE(C73:C75)</f>
        <v>31.018750000000001</v>
      </c>
      <c r="E74" s="43" t="s">
        <v>58</v>
      </c>
      <c r="F74" s="43" t="s">
        <v>20</v>
      </c>
      <c r="G74" s="24">
        <v>19.0535</v>
      </c>
      <c r="H74" s="44">
        <f>AVERAGE(G73:G75)</f>
        <v>19.085699999999999</v>
      </c>
    </row>
    <row r="75" spans="1:16" x14ac:dyDescent="0.2">
      <c r="A75" s="39" t="s">
        <v>58</v>
      </c>
      <c r="B75" s="39" t="s">
        <v>54</v>
      </c>
      <c r="C75" s="24"/>
      <c r="D75" s="42"/>
      <c r="E75" s="43" t="s">
        <v>58</v>
      </c>
      <c r="F75" s="43" t="s">
        <v>20</v>
      </c>
      <c r="G75" s="24">
        <v>19.041699999999999</v>
      </c>
      <c r="H75" s="42"/>
    </row>
    <row r="77" spans="1:16" x14ac:dyDescent="0.2">
      <c r="A77" s="45" t="s">
        <v>51</v>
      </c>
      <c r="B77" s="45"/>
      <c r="C77" s="45"/>
      <c r="D77" s="45"/>
      <c r="E77" s="45"/>
      <c r="F77" s="45"/>
      <c r="G77" s="45"/>
      <c r="H77" s="45"/>
    </row>
    <row r="78" spans="1:16" x14ac:dyDescent="0.2">
      <c r="A78" s="27"/>
      <c r="B78" s="28" t="s">
        <v>54</v>
      </c>
      <c r="C78" s="27"/>
      <c r="D78" s="27"/>
      <c r="E78" s="34"/>
      <c r="F78" s="35" t="s">
        <v>49</v>
      </c>
      <c r="G78" s="34"/>
      <c r="H78" s="34"/>
    </row>
    <row r="79" spans="1:16" ht="17" thickBot="1" x14ac:dyDescent="0.25">
      <c r="A79" s="29"/>
      <c r="B79" s="29"/>
      <c r="C79" s="29"/>
      <c r="D79" s="33"/>
      <c r="E79" s="29"/>
      <c r="F79" s="29"/>
      <c r="G79" s="29"/>
      <c r="H79" s="33"/>
    </row>
    <row r="80" spans="1:16" ht="17" thickBot="1" x14ac:dyDescent="0.25">
      <c r="A80" s="30" t="s">
        <v>42</v>
      </c>
      <c r="B80" s="31" t="s">
        <v>43</v>
      </c>
      <c r="C80" s="31" t="s">
        <v>44</v>
      </c>
      <c r="D80" s="32" t="s">
        <v>45</v>
      </c>
      <c r="E80" s="30" t="s">
        <v>42</v>
      </c>
      <c r="F80" s="31" t="s">
        <v>43</v>
      </c>
      <c r="G80" s="36" t="s">
        <v>44</v>
      </c>
      <c r="H80" s="37" t="s">
        <v>45</v>
      </c>
    </row>
    <row r="81" spans="1:8" ht="17" thickBot="1" x14ac:dyDescent="0.25">
      <c r="A81" s="39" t="s">
        <v>53</v>
      </c>
      <c r="B81" s="39" t="s">
        <v>54</v>
      </c>
      <c r="C81" s="24">
        <v>29.045000000000002</v>
      </c>
      <c r="D81" s="40">
        <f>_xlfn.STDEV.S(C81:C83)</f>
        <v>0.18158502140870425</v>
      </c>
      <c r="E81" s="43" t="s">
        <v>53</v>
      </c>
      <c r="F81" s="43" t="s">
        <v>20</v>
      </c>
      <c r="G81" s="24">
        <v>20.369499999999999</v>
      </c>
      <c r="H81" s="40">
        <f>_xlfn.STDEV.S(G81:G83)</f>
        <v>3.8620504053330097E-2</v>
      </c>
    </row>
    <row r="82" spans="1:8" ht="17" thickBot="1" x14ac:dyDescent="0.25">
      <c r="A82" s="39" t="s">
        <v>53</v>
      </c>
      <c r="B82" s="39" t="s">
        <v>54</v>
      </c>
      <c r="C82" s="24">
        <v>29.3018</v>
      </c>
      <c r="D82" s="41">
        <f>AVERAGE(C81:C83)</f>
        <v>29.173400000000001</v>
      </c>
      <c r="E82" s="43" t="s">
        <v>53</v>
      </c>
      <c r="F82" s="43" t="s">
        <v>20</v>
      </c>
      <c r="G82" s="24">
        <v>20.322600000000001</v>
      </c>
      <c r="H82" s="44">
        <f>AVERAGE(G81:G83)</f>
        <v>20.328333333333333</v>
      </c>
    </row>
    <row r="83" spans="1:8" x14ac:dyDescent="0.2">
      <c r="A83" s="39" t="s">
        <v>53</v>
      </c>
      <c r="B83" s="39" t="s">
        <v>54</v>
      </c>
      <c r="C83" s="24"/>
      <c r="D83" s="42"/>
      <c r="E83" s="43" t="s">
        <v>53</v>
      </c>
      <c r="F83" s="43" t="s">
        <v>20</v>
      </c>
      <c r="G83" s="24">
        <v>20.292899999999999</v>
      </c>
      <c r="H83" s="42"/>
    </row>
    <row r="84" spans="1:8" ht="17" thickBot="1" x14ac:dyDescent="0.25">
      <c r="A84" s="39" t="s">
        <v>55</v>
      </c>
      <c r="B84" s="39" t="s">
        <v>54</v>
      </c>
      <c r="C84" s="24">
        <v>28.0322</v>
      </c>
      <c r="D84" s="40">
        <f>_xlfn.STDEV.S(C84:C86)</f>
        <v>0.14693678913056379</v>
      </c>
      <c r="E84" s="43" t="s">
        <v>55</v>
      </c>
      <c r="F84" s="43" t="s">
        <v>20</v>
      </c>
      <c r="G84" s="24">
        <v>17.585699999999999</v>
      </c>
      <c r="H84" s="40">
        <f>_xlfn.STDEV.S(G84:G86)</f>
        <v>6.0142857708403559E-2</v>
      </c>
    </row>
    <row r="85" spans="1:8" ht="17" thickBot="1" x14ac:dyDescent="0.25">
      <c r="A85" s="39" t="s">
        <v>55</v>
      </c>
      <c r="B85" s="39" t="s">
        <v>54</v>
      </c>
      <c r="C85" s="24">
        <v>28.24</v>
      </c>
      <c r="D85" s="41">
        <f>AVERAGE(C84:C86)</f>
        <v>28.136099999999999</v>
      </c>
      <c r="E85" s="43" t="s">
        <v>55</v>
      </c>
      <c r="F85" s="43" t="s">
        <v>20</v>
      </c>
      <c r="G85" s="24">
        <v>17.611999999999998</v>
      </c>
      <c r="H85" s="44">
        <f>AVERAGE(G84:G86)</f>
        <v>17.564966666666667</v>
      </c>
    </row>
    <row r="86" spans="1:8" x14ac:dyDescent="0.2">
      <c r="A86" s="39" t="s">
        <v>55</v>
      </c>
      <c r="B86" s="39" t="s">
        <v>54</v>
      </c>
      <c r="C86" s="24"/>
      <c r="D86" s="42"/>
      <c r="E86" s="43" t="s">
        <v>55</v>
      </c>
      <c r="F86" s="43" t="s">
        <v>20</v>
      </c>
      <c r="G86" s="24">
        <v>17.497199999999999</v>
      </c>
      <c r="H86" s="42"/>
    </row>
    <row r="87" spans="1:8" ht="17" thickBot="1" x14ac:dyDescent="0.25">
      <c r="A87" s="39" t="s">
        <v>56</v>
      </c>
      <c r="B87" s="39" t="s">
        <v>54</v>
      </c>
      <c r="C87" s="24">
        <v>30.456199999999999</v>
      </c>
      <c r="D87" s="40">
        <f>_xlfn.STDEV.S(C87:C89)</f>
        <v>0.26240732649832921</v>
      </c>
      <c r="E87" s="43" t="s">
        <v>56</v>
      </c>
      <c r="F87" s="43" t="s">
        <v>20</v>
      </c>
      <c r="G87" s="24">
        <v>20.186399999999999</v>
      </c>
      <c r="H87" s="40">
        <f>_xlfn.STDEV.S(G87:G89)</f>
        <v>0.18705625713494251</v>
      </c>
    </row>
    <row r="88" spans="1:8" ht="17" thickBot="1" x14ac:dyDescent="0.25">
      <c r="A88" s="39" t="s">
        <v>56</v>
      </c>
      <c r="B88" s="39" t="s">
        <v>54</v>
      </c>
      <c r="C88" s="24">
        <v>30.827300000000001</v>
      </c>
      <c r="D88" s="41">
        <f>AVERAGE(C87:C89)</f>
        <v>30.641750000000002</v>
      </c>
      <c r="E88" s="43" t="s">
        <v>56</v>
      </c>
      <c r="F88" s="43" t="s">
        <v>20</v>
      </c>
      <c r="G88" s="24">
        <v>20.376100000000001</v>
      </c>
      <c r="H88" s="44">
        <f>AVERAGE(G87:G89)</f>
        <v>20.374333333333336</v>
      </c>
    </row>
    <row r="89" spans="1:8" x14ac:dyDescent="0.2">
      <c r="A89" s="39" t="s">
        <v>56</v>
      </c>
      <c r="B89" s="39" t="s">
        <v>54</v>
      </c>
      <c r="C89" s="24"/>
      <c r="D89" s="42"/>
      <c r="E89" s="43" t="s">
        <v>56</v>
      </c>
      <c r="F89" s="43" t="s">
        <v>20</v>
      </c>
      <c r="G89" s="24">
        <v>20.560500000000001</v>
      </c>
      <c r="H89" s="42"/>
    </row>
    <row r="90" spans="1:8" ht="17" thickBot="1" x14ac:dyDescent="0.25">
      <c r="A90" s="39" t="s">
        <v>57</v>
      </c>
      <c r="B90" s="39" t="s">
        <v>54</v>
      </c>
      <c r="C90" s="24">
        <v>30.0046</v>
      </c>
      <c r="D90" s="40">
        <f>_xlfn.STDEV.S(C90:C92)</f>
        <v>4.9525851835178054E-2</v>
      </c>
      <c r="E90" s="43" t="s">
        <v>57</v>
      </c>
      <c r="F90" s="43" t="s">
        <v>20</v>
      </c>
      <c r="G90" s="24">
        <v>18.722899999999999</v>
      </c>
      <c r="H90" s="40">
        <f>_xlfn.STDEV.S(G90:G92)</f>
        <v>8.5418499167334322E-2</v>
      </c>
    </row>
    <row r="91" spans="1:8" ht="17" thickBot="1" x14ac:dyDescent="0.25">
      <c r="A91" s="39" t="s">
        <v>57</v>
      </c>
      <c r="B91" s="39" t="s">
        <v>54</v>
      </c>
      <c r="C91" s="24">
        <v>29.971499999999999</v>
      </c>
      <c r="D91" s="41">
        <f>AVERAGE(C90:C92)</f>
        <v>29.961100000000002</v>
      </c>
      <c r="E91" s="43" t="s">
        <v>57</v>
      </c>
      <c r="F91" s="43" t="s">
        <v>20</v>
      </c>
      <c r="G91" s="24">
        <v>18.843699999999998</v>
      </c>
      <c r="H91" s="44">
        <f>AVERAGE(G90:G92)</f>
        <v>18.783299999999997</v>
      </c>
    </row>
    <row r="92" spans="1:8" x14ac:dyDescent="0.2">
      <c r="A92" s="39" t="s">
        <v>57</v>
      </c>
      <c r="B92" s="39" t="s">
        <v>54</v>
      </c>
      <c r="C92" s="24">
        <v>29.9072</v>
      </c>
      <c r="D92" s="42"/>
      <c r="E92" s="43" t="s">
        <v>57</v>
      </c>
      <c r="F92" s="43" t="s">
        <v>20</v>
      </c>
      <c r="G92" s="24"/>
      <c r="H92" s="42"/>
    </row>
    <row r="93" spans="1:8" ht="17" thickBot="1" x14ac:dyDescent="0.25">
      <c r="A93" s="39" t="s">
        <v>58</v>
      </c>
      <c r="B93" s="39" t="s">
        <v>54</v>
      </c>
      <c r="C93" s="24">
        <v>28.632999999999999</v>
      </c>
      <c r="D93" s="40">
        <f>_xlfn.STDEV.S(C93:C95)</f>
        <v>0.23011445702809125</v>
      </c>
      <c r="E93" s="43" t="s">
        <v>58</v>
      </c>
      <c r="F93" s="43" t="s">
        <v>20</v>
      </c>
      <c r="G93" s="24">
        <v>17.2577</v>
      </c>
      <c r="H93" s="40">
        <f>_xlfn.STDEV.S(G93:G95)</f>
        <v>0.12595618285737256</v>
      </c>
    </row>
    <row r="94" spans="1:8" ht="17" thickBot="1" x14ac:dyDescent="0.25">
      <c r="A94" s="39" t="s">
        <v>58</v>
      </c>
      <c r="B94" s="39" t="s">
        <v>54</v>
      </c>
      <c r="C94" s="24">
        <v>28.656500000000001</v>
      </c>
      <c r="D94" s="41">
        <f>AVERAGE(C93:C95)</f>
        <v>28.777433333333335</v>
      </c>
      <c r="E94" s="43" t="s">
        <v>58</v>
      </c>
      <c r="F94" s="43" t="s">
        <v>20</v>
      </c>
      <c r="G94" s="24">
        <v>17.504899999999999</v>
      </c>
      <c r="H94" s="44">
        <f>AVERAGE(G93:G95)</f>
        <v>17.3673</v>
      </c>
    </row>
    <row r="95" spans="1:8" x14ac:dyDescent="0.2">
      <c r="A95" s="39" t="s">
        <v>58</v>
      </c>
      <c r="B95" s="39" t="s">
        <v>54</v>
      </c>
      <c r="C95" s="24">
        <v>29.0428</v>
      </c>
      <c r="D95" s="42"/>
      <c r="E95" s="43" t="s">
        <v>58</v>
      </c>
      <c r="F95" s="43" t="s">
        <v>20</v>
      </c>
      <c r="G95" s="24">
        <v>17.339300000000001</v>
      </c>
      <c r="H95" s="42"/>
    </row>
    <row r="97" spans="1:8" x14ac:dyDescent="0.2">
      <c r="A97" s="45" t="s">
        <v>52</v>
      </c>
      <c r="B97" s="45"/>
      <c r="C97" s="45"/>
      <c r="D97" s="45"/>
      <c r="E97" s="45"/>
      <c r="F97" s="45"/>
      <c r="G97" s="45"/>
      <c r="H97" s="45"/>
    </row>
    <row r="98" spans="1:8" x14ac:dyDescent="0.2">
      <c r="A98" s="27"/>
      <c r="B98" s="28" t="s">
        <v>54</v>
      </c>
      <c r="C98" s="27"/>
      <c r="D98" s="27"/>
      <c r="E98" s="34"/>
      <c r="F98" s="35" t="s">
        <v>49</v>
      </c>
      <c r="G98" s="34"/>
      <c r="H98" s="34"/>
    </row>
    <row r="99" spans="1:8" ht="17" thickBot="1" x14ac:dyDescent="0.25">
      <c r="A99" s="29"/>
      <c r="B99" s="29"/>
      <c r="C99" s="33"/>
      <c r="D99" s="33"/>
      <c r="E99" s="29"/>
      <c r="F99" s="29"/>
      <c r="G99" s="33"/>
      <c r="H99" s="33"/>
    </row>
    <row r="100" spans="1:8" ht="17" thickBot="1" x14ac:dyDescent="0.25">
      <c r="A100" s="30" t="s">
        <v>42</v>
      </c>
      <c r="B100" s="31" t="s">
        <v>43</v>
      </c>
      <c r="C100" s="31" t="s">
        <v>44</v>
      </c>
      <c r="D100" s="32" t="s">
        <v>45</v>
      </c>
      <c r="E100" s="30" t="s">
        <v>42</v>
      </c>
      <c r="F100" s="31" t="s">
        <v>43</v>
      </c>
      <c r="G100" s="36" t="s">
        <v>44</v>
      </c>
      <c r="H100" s="37" t="s">
        <v>45</v>
      </c>
    </row>
    <row r="101" spans="1:8" ht="17" thickBot="1" x14ac:dyDescent="0.25">
      <c r="A101" s="39" t="s">
        <v>53</v>
      </c>
      <c r="B101" s="39" t="s">
        <v>54</v>
      </c>
      <c r="C101" s="24">
        <v>28.746200000000002</v>
      </c>
      <c r="D101" s="40">
        <f>_xlfn.STDEV.S(C101:C103)</f>
        <v>0.19284408209742976</v>
      </c>
      <c r="E101" s="43" t="s">
        <v>53</v>
      </c>
      <c r="F101" s="43" t="s">
        <v>20</v>
      </c>
      <c r="G101" s="24">
        <v>21.2957</v>
      </c>
      <c r="H101" s="40">
        <f>_xlfn.STDEV.S(G101:G103)</f>
        <v>0.14315764038290105</v>
      </c>
    </row>
    <row r="102" spans="1:8" ht="17" thickBot="1" x14ac:dyDescent="0.25">
      <c r="A102" s="39" t="s">
        <v>53</v>
      </c>
      <c r="B102" s="39" t="s">
        <v>54</v>
      </c>
      <c r="C102" s="24">
        <v>28.712</v>
      </c>
      <c r="D102" s="41">
        <f>AVERAGE(C101:C103)</f>
        <v>28.840000000000003</v>
      </c>
      <c r="E102" s="43" t="s">
        <v>53</v>
      </c>
      <c r="F102" s="43" t="s">
        <v>20</v>
      </c>
      <c r="G102" s="24">
        <v>21.351800000000001</v>
      </c>
      <c r="H102" s="44">
        <f>AVERAGE(G101:G103)</f>
        <v>21.242699999999999</v>
      </c>
    </row>
    <row r="103" spans="1:8" x14ac:dyDescent="0.2">
      <c r="A103" s="39" t="s">
        <v>53</v>
      </c>
      <c r="B103" s="39" t="s">
        <v>54</v>
      </c>
      <c r="C103" s="24">
        <v>29.061800000000002</v>
      </c>
      <c r="D103" s="42"/>
      <c r="E103" s="43" t="s">
        <v>53</v>
      </c>
      <c r="F103" s="43" t="s">
        <v>20</v>
      </c>
      <c r="G103" s="24">
        <v>21.0806</v>
      </c>
      <c r="H103" s="42"/>
    </row>
    <row r="104" spans="1:8" ht="17" thickBot="1" x14ac:dyDescent="0.25">
      <c r="A104" s="39" t="s">
        <v>55</v>
      </c>
      <c r="B104" s="39" t="s">
        <v>54</v>
      </c>
      <c r="C104" s="24">
        <v>31.1966</v>
      </c>
      <c r="D104" s="40">
        <f>_xlfn.STDEV.S(C104:C106)</f>
        <v>9.5954390207014448E-2</v>
      </c>
      <c r="E104" s="43" t="s">
        <v>55</v>
      </c>
      <c r="F104" s="43" t="s">
        <v>20</v>
      </c>
      <c r="G104" s="24">
        <v>21.32</v>
      </c>
      <c r="H104" s="40">
        <f>_xlfn.STDEV.S(G104:G106)</f>
        <v>4.491217355387403E-2</v>
      </c>
    </row>
    <row r="105" spans="1:8" ht="17" thickBot="1" x14ac:dyDescent="0.25">
      <c r="A105" s="39" t="s">
        <v>55</v>
      </c>
      <c r="B105" s="39" t="s">
        <v>54</v>
      </c>
      <c r="C105" s="24">
        <v>31.3323</v>
      </c>
      <c r="D105" s="41">
        <f>AVERAGE(C104:C106)</f>
        <v>31.26445</v>
      </c>
      <c r="E105" s="43" t="s">
        <v>55</v>
      </c>
      <c r="F105" s="43" t="s">
        <v>20</v>
      </c>
      <c r="G105" s="24">
        <v>21.2486</v>
      </c>
      <c r="H105" s="44">
        <f>AVERAGE(G104:G106)</f>
        <v>21.268566666666668</v>
      </c>
    </row>
    <row r="106" spans="1:8" x14ac:dyDescent="0.2">
      <c r="A106" s="39" t="s">
        <v>55</v>
      </c>
      <c r="B106" s="39" t="s">
        <v>54</v>
      </c>
      <c r="C106" s="24"/>
      <c r="D106" s="42"/>
      <c r="E106" s="43" t="s">
        <v>55</v>
      </c>
      <c r="F106" s="43" t="s">
        <v>20</v>
      </c>
      <c r="G106" s="24">
        <v>21.237100000000002</v>
      </c>
      <c r="H106" s="42"/>
    </row>
    <row r="107" spans="1:8" ht="17" thickBot="1" x14ac:dyDescent="0.25">
      <c r="A107" s="39" t="s">
        <v>56</v>
      </c>
      <c r="B107" s="39" t="s">
        <v>54</v>
      </c>
      <c r="C107" s="24">
        <v>29.5442</v>
      </c>
      <c r="D107" s="40">
        <f>_xlfn.STDEV.S(C107:C109)</f>
        <v>0.14936468792857169</v>
      </c>
      <c r="E107" s="43" t="s">
        <v>56</v>
      </c>
      <c r="F107" s="43" t="s">
        <v>20</v>
      </c>
      <c r="G107" s="24">
        <v>19.5748</v>
      </c>
      <c r="H107" s="40">
        <f>_xlfn.STDEV.S(G107:G109)</f>
        <v>6.8693303894921301E-2</v>
      </c>
    </row>
    <row r="108" spans="1:8" ht="17" thickBot="1" x14ac:dyDescent="0.25">
      <c r="A108" s="39" t="s">
        <v>56</v>
      </c>
      <c r="B108" s="39" t="s">
        <v>54</v>
      </c>
      <c r="C108" s="24">
        <v>29.552800000000001</v>
      </c>
      <c r="D108" s="41">
        <f>AVERAGE(C107:C109)</f>
        <v>29.634699999999999</v>
      </c>
      <c r="E108" s="43" t="s">
        <v>56</v>
      </c>
      <c r="F108" s="43" t="s">
        <v>20</v>
      </c>
      <c r="G108" s="24">
        <v>19.487400000000001</v>
      </c>
      <c r="H108" s="44">
        <f>AVERAGE(G107:G109)</f>
        <v>19.500500000000002</v>
      </c>
    </row>
    <row r="109" spans="1:8" x14ac:dyDescent="0.2">
      <c r="A109" s="39" t="s">
        <v>56</v>
      </c>
      <c r="B109" s="39" t="s">
        <v>54</v>
      </c>
      <c r="C109" s="24">
        <v>29.807099999999998</v>
      </c>
      <c r="D109" s="42"/>
      <c r="E109" s="43" t="s">
        <v>56</v>
      </c>
      <c r="F109" s="43" t="s">
        <v>20</v>
      </c>
      <c r="G109" s="24">
        <v>19.439299999999999</v>
      </c>
      <c r="H109" s="42"/>
    </row>
    <row r="110" spans="1:8" ht="17" thickBot="1" x14ac:dyDescent="0.25">
      <c r="A110" s="39" t="s">
        <v>57</v>
      </c>
      <c r="B110" s="39" t="s">
        <v>54</v>
      </c>
      <c r="C110" s="24"/>
      <c r="D110" s="40">
        <f>_xlfn.STDEV.S(C110:C112)</f>
        <v>0.1207738382266622</v>
      </c>
      <c r="E110" s="43" t="s">
        <v>57</v>
      </c>
      <c r="F110" s="43" t="s">
        <v>20</v>
      </c>
      <c r="G110" s="24">
        <v>19.160599999999999</v>
      </c>
      <c r="H110" s="40">
        <f>_xlfn.STDEV.S(G110:G112)</f>
        <v>4.3553530281711987E-2</v>
      </c>
    </row>
    <row r="111" spans="1:8" ht="17" thickBot="1" x14ac:dyDescent="0.25">
      <c r="A111" s="39" t="s">
        <v>57</v>
      </c>
      <c r="B111" s="39" t="s">
        <v>54</v>
      </c>
      <c r="C111" s="24">
        <v>31.839600000000001</v>
      </c>
      <c r="D111" s="41">
        <f>AVERAGE(C110:C112)</f>
        <v>31.754200000000001</v>
      </c>
      <c r="E111" s="43" t="s">
        <v>57</v>
      </c>
      <c r="F111" s="43" t="s">
        <v>20</v>
      </c>
      <c r="G111" s="24">
        <v>19.222300000000001</v>
      </c>
      <c r="H111" s="44">
        <f>AVERAGE(G110:G112)</f>
        <v>19.1737</v>
      </c>
    </row>
    <row r="112" spans="1:8" x14ac:dyDescent="0.2">
      <c r="A112" s="39" t="s">
        <v>57</v>
      </c>
      <c r="B112" s="39" t="s">
        <v>54</v>
      </c>
      <c r="C112" s="24">
        <v>31.668800000000001</v>
      </c>
      <c r="D112" s="42"/>
      <c r="E112" s="43" t="s">
        <v>57</v>
      </c>
      <c r="F112" s="43" t="s">
        <v>20</v>
      </c>
      <c r="G112" s="24">
        <v>19.138200000000001</v>
      </c>
      <c r="H112" s="42"/>
    </row>
    <row r="113" spans="1:8" ht="17" thickBot="1" x14ac:dyDescent="0.25">
      <c r="A113" s="39" t="s">
        <v>58</v>
      </c>
      <c r="B113" s="39" t="s">
        <v>54</v>
      </c>
      <c r="C113" s="24">
        <v>30.838200000000001</v>
      </c>
      <c r="D113" s="40">
        <f>_xlfn.STDEV.S(C113:C115)</f>
        <v>0.24600563001687625</v>
      </c>
      <c r="E113" s="43" t="s">
        <v>58</v>
      </c>
      <c r="F113" s="43" t="s">
        <v>20</v>
      </c>
      <c r="G113" s="24">
        <v>19.463699999999999</v>
      </c>
      <c r="H113" s="40">
        <f>_xlfn.STDEV.S(G113:G115)</f>
        <v>2.7886257069268769E-2</v>
      </c>
    </row>
    <row r="114" spans="1:8" ht="17" thickBot="1" x14ac:dyDescent="0.25">
      <c r="A114" s="39" t="s">
        <v>58</v>
      </c>
      <c r="B114" s="39" t="s">
        <v>54</v>
      </c>
      <c r="C114" s="24">
        <v>30.652699999999999</v>
      </c>
      <c r="D114" s="41">
        <f>AVERAGE(C113:C115)</f>
        <v>30.876999999999999</v>
      </c>
      <c r="E114" s="43" t="s">
        <v>58</v>
      </c>
      <c r="F114" s="43" t="s">
        <v>20</v>
      </c>
      <c r="G114" s="24">
        <v>19.422599999999999</v>
      </c>
      <c r="H114" s="44">
        <f>AVERAGE(G113:G115)</f>
        <v>19.432266666666667</v>
      </c>
    </row>
    <row r="115" spans="1:8" x14ac:dyDescent="0.2">
      <c r="A115" s="39" t="s">
        <v>58</v>
      </c>
      <c r="B115" s="39" t="s">
        <v>54</v>
      </c>
      <c r="C115" s="24">
        <v>31.1401</v>
      </c>
      <c r="D115" s="42"/>
      <c r="E115" s="43" t="s">
        <v>58</v>
      </c>
      <c r="F115" s="43" t="s">
        <v>20</v>
      </c>
      <c r="G115" s="24">
        <v>19.410499999999999</v>
      </c>
      <c r="H115" s="42"/>
    </row>
  </sheetData>
  <mergeCells count="6">
    <mergeCell ref="A97:H97"/>
    <mergeCell ref="A1:H1"/>
    <mergeCell ref="A21:H21"/>
    <mergeCell ref="A39:H39"/>
    <mergeCell ref="A59:H59"/>
    <mergeCell ref="A77:H77"/>
  </mergeCells>
  <phoneticPr fontId="11" type="noConversion"/>
  <conditionalFormatting sqref="D5">
    <cfRule type="cellIs" dxfId="275" priority="60" operator="lessThan">
      <formula>0.3</formula>
    </cfRule>
  </conditionalFormatting>
  <conditionalFormatting sqref="D8">
    <cfRule type="cellIs" dxfId="274" priority="59" operator="lessThan">
      <formula>0.3</formula>
    </cfRule>
  </conditionalFormatting>
  <conditionalFormatting sqref="D11">
    <cfRule type="cellIs" dxfId="273" priority="58" operator="lessThan">
      <formula>0.3</formula>
    </cfRule>
  </conditionalFormatting>
  <conditionalFormatting sqref="D14">
    <cfRule type="cellIs" dxfId="272" priority="57" operator="lessThan">
      <formula>0.3</formula>
    </cfRule>
  </conditionalFormatting>
  <conditionalFormatting sqref="D17">
    <cfRule type="cellIs" dxfId="271" priority="56" operator="lessThan">
      <formula>0.3</formula>
    </cfRule>
  </conditionalFormatting>
  <conditionalFormatting sqref="D23">
    <cfRule type="cellIs" dxfId="270" priority="50" operator="lessThan">
      <formula>0.3</formula>
    </cfRule>
  </conditionalFormatting>
  <conditionalFormatting sqref="D26">
    <cfRule type="cellIs" dxfId="269" priority="49" operator="lessThan">
      <formula>0.3</formula>
    </cfRule>
  </conditionalFormatting>
  <conditionalFormatting sqref="D29">
    <cfRule type="cellIs" dxfId="268" priority="48" operator="lessThan">
      <formula>0.3</formula>
    </cfRule>
  </conditionalFormatting>
  <conditionalFormatting sqref="D32">
    <cfRule type="cellIs" dxfId="267" priority="47" operator="lessThan">
      <formula>0.3</formula>
    </cfRule>
  </conditionalFormatting>
  <conditionalFormatting sqref="D35">
    <cfRule type="cellIs" dxfId="266" priority="46" operator="lessThan">
      <formula>0.3</formula>
    </cfRule>
  </conditionalFormatting>
  <conditionalFormatting sqref="D43">
    <cfRule type="cellIs" dxfId="265" priority="40" operator="lessThan">
      <formula>0.3</formula>
    </cfRule>
  </conditionalFormatting>
  <conditionalFormatting sqref="D46">
    <cfRule type="cellIs" dxfId="264" priority="39" operator="lessThan">
      <formula>0.3</formula>
    </cfRule>
  </conditionalFormatting>
  <conditionalFormatting sqref="D49">
    <cfRule type="cellIs" dxfId="263" priority="38" operator="lessThan">
      <formula>0.3</formula>
    </cfRule>
  </conditionalFormatting>
  <conditionalFormatting sqref="D52">
    <cfRule type="cellIs" dxfId="262" priority="37" operator="lessThan">
      <formula>0.3</formula>
    </cfRule>
  </conditionalFormatting>
  <conditionalFormatting sqref="D55">
    <cfRule type="cellIs" dxfId="261" priority="36" operator="lessThan">
      <formula>0.3</formula>
    </cfRule>
  </conditionalFormatting>
  <conditionalFormatting sqref="D61">
    <cfRule type="cellIs" dxfId="260" priority="30" operator="lessThan">
      <formula>0.3</formula>
    </cfRule>
  </conditionalFormatting>
  <conditionalFormatting sqref="D64">
    <cfRule type="cellIs" dxfId="259" priority="29" operator="lessThan">
      <formula>0.3</formula>
    </cfRule>
  </conditionalFormatting>
  <conditionalFormatting sqref="D67">
    <cfRule type="cellIs" dxfId="258" priority="28" operator="lessThan">
      <formula>0.3</formula>
    </cfRule>
  </conditionalFormatting>
  <conditionalFormatting sqref="D70">
    <cfRule type="cellIs" dxfId="257" priority="27" operator="lessThan">
      <formula>0.3</formula>
    </cfRule>
  </conditionalFormatting>
  <conditionalFormatting sqref="D73">
    <cfRule type="cellIs" dxfId="256" priority="26" operator="lessThan">
      <formula>0.3</formula>
    </cfRule>
  </conditionalFormatting>
  <conditionalFormatting sqref="D81">
    <cfRule type="cellIs" dxfId="255" priority="20" operator="lessThan">
      <formula>0.3</formula>
    </cfRule>
  </conditionalFormatting>
  <conditionalFormatting sqref="D84">
    <cfRule type="cellIs" dxfId="254" priority="19" operator="lessThan">
      <formula>0.3</formula>
    </cfRule>
  </conditionalFormatting>
  <conditionalFormatting sqref="D87">
    <cfRule type="cellIs" dxfId="253" priority="18" operator="lessThan">
      <formula>0.3</formula>
    </cfRule>
  </conditionalFormatting>
  <conditionalFormatting sqref="D90">
    <cfRule type="cellIs" dxfId="252" priority="17" operator="lessThan">
      <formula>0.3</formula>
    </cfRule>
  </conditionalFormatting>
  <conditionalFormatting sqref="D93">
    <cfRule type="cellIs" dxfId="251" priority="16" operator="lessThan">
      <formula>0.3</formula>
    </cfRule>
  </conditionalFormatting>
  <conditionalFormatting sqref="D101">
    <cfRule type="cellIs" dxfId="250" priority="10" operator="lessThan">
      <formula>0.3</formula>
    </cfRule>
  </conditionalFormatting>
  <conditionalFormatting sqref="D104">
    <cfRule type="cellIs" dxfId="249" priority="9" operator="lessThan">
      <formula>0.3</formula>
    </cfRule>
  </conditionalFormatting>
  <conditionalFormatting sqref="D107">
    <cfRule type="cellIs" dxfId="248" priority="8" operator="lessThan">
      <formula>0.3</formula>
    </cfRule>
  </conditionalFormatting>
  <conditionalFormatting sqref="D110">
    <cfRule type="cellIs" dxfId="247" priority="7" operator="lessThan">
      <formula>0.3</formula>
    </cfRule>
  </conditionalFormatting>
  <conditionalFormatting sqref="D113">
    <cfRule type="cellIs" dxfId="246" priority="6" operator="lessThan">
      <formula>0.3</formula>
    </cfRule>
  </conditionalFormatting>
  <conditionalFormatting sqref="H5">
    <cfRule type="cellIs" dxfId="245" priority="55" operator="lessThan">
      <formula>0.3</formula>
    </cfRule>
  </conditionalFormatting>
  <conditionalFormatting sqref="H8">
    <cfRule type="cellIs" dxfId="244" priority="54" operator="lessThan">
      <formula>0.3</formula>
    </cfRule>
  </conditionalFormatting>
  <conditionalFormatting sqref="H11">
    <cfRule type="cellIs" dxfId="243" priority="53" operator="lessThan">
      <formula>0.3</formula>
    </cfRule>
  </conditionalFormatting>
  <conditionalFormatting sqref="H14">
    <cfRule type="cellIs" dxfId="242" priority="52" operator="lessThan">
      <formula>0.3</formula>
    </cfRule>
  </conditionalFormatting>
  <conditionalFormatting sqref="H17">
    <cfRule type="cellIs" dxfId="241" priority="51" operator="lessThan">
      <formula>0.3</formula>
    </cfRule>
  </conditionalFormatting>
  <conditionalFormatting sqref="H23">
    <cfRule type="cellIs" dxfId="240" priority="45" operator="lessThan">
      <formula>0.3</formula>
    </cfRule>
  </conditionalFormatting>
  <conditionalFormatting sqref="H26">
    <cfRule type="cellIs" dxfId="239" priority="44" operator="lessThan">
      <formula>0.3</formula>
    </cfRule>
  </conditionalFormatting>
  <conditionalFormatting sqref="H29">
    <cfRule type="cellIs" dxfId="238" priority="43" operator="lessThan">
      <formula>0.3</formula>
    </cfRule>
  </conditionalFormatting>
  <conditionalFormatting sqref="H32">
    <cfRule type="cellIs" dxfId="237" priority="42" operator="lessThan">
      <formula>0.3</formula>
    </cfRule>
  </conditionalFormatting>
  <conditionalFormatting sqref="H35">
    <cfRule type="cellIs" dxfId="236" priority="41" operator="lessThan">
      <formula>0.3</formula>
    </cfRule>
  </conditionalFormatting>
  <conditionalFormatting sqref="H43">
    <cfRule type="cellIs" dxfId="235" priority="31" operator="lessThan">
      <formula>0.3</formula>
    </cfRule>
  </conditionalFormatting>
  <conditionalFormatting sqref="H46">
    <cfRule type="cellIs" dxfId="234" priority="32" operator="lessThan">
      <formula>0.3</formula>
    </cfRule>
  </conditionalFormatting>
  <conditionalFormatting sqref="H49">
    <cfRule type="cellIs" dxfId="233" priority="33" operator="lessThan">
      <formula>0.3</formula>
    </cfRule>
  </conditionalFormatting>
  <conditionalFormatting sqref="H52">
    <cfRule type="cellIs" dxfId="232" priority="34" operator="lessThan">
      <formula>0.3</formula>
    </cfRule>
  </conditionalFormatting>
  <conditionalFormatting sqref="H55">
    <cfRule type="cellIs" dxfId="231" priority="35" operator="lessThan">
      <formula>0.3</formula>
    </cfRule>
  </conditionalFormatting>
  <conditionalFormatting sqref="H61">
    <cfRule type="cellIs" dxfId="230" priority="25" operator="lessThan">
      <formula>0.3</formula>
    </cfRule>
  </conditionalFormatting>
  <conditionalFormatting sqref="H64">
    <cfRule type="cellIs" dxfId="229" priority="24" operator="lessThan">
      <formula>0.3</formula>
    </cfRule>
  </conditionalFormatting>
  <conditionalFormatting sqref="H67">
    <cfRule type="cellIs" dxfId="228" priority="23" operator="lessThan">
      <formula>0.3</formula>
    </cfRule>
  </conditionalFormatting>
  <conditionalFormatting sqref="H70">
    <cfRule type="cellIs" dxfId="227" priority="22" operator="lessThan">
      <formula>0.3</formula>
    </cfRule>
  </conditionalFormatting>
  <conditionalFormatting sqref="H73">
    <cfRule type="cellIs" dxfId="226" priority="21" operator="lessThan">
      <formula>0.3</formula>
    </cfRule>
  </conditionalFormatting>
  <conditionalFormatting sqref="H81">
    <cfRule type="cellIs" dxfId="225" priority="15" operator="lessThan">
      <formula>0.3</formula>
    </cfRule>
  </conditionalFormatting>
  <conditionalFormatting sqref="H84">
    <cfRule type="cellIs" dxfId="224" priority="14" operator="lessThan">
      <formula>0.3</formula>
    </cfRule>
  </conditionalFormatting>
  <conditionalFormatting sqref="H87">
    <cfRule type="cellIs" dxfId="223" priority="13" operator="lessThan">
      <formula>0.3</formula>
    </cfRule>
  </conditionalFormatting>
  <conditionalFormatting sqref="H90">
    <cfRule type="cellIs" dxfId="222" priority="12" operator="lessThan">
      <formula>0.3</formula>
    </cfRule>
  </conditionalFormatting>
  <conditionalFormatting sqref="H93">
    <cfRule type="cellIs" dxfId="221" priority="11" operator="lessThan">
      <formula>0.3</formula>
    </cfRule>
  </conditionalFormatting>
  <conditionalFormatting sqref="H101">
    <cfRule type="cellIs" dxfId="220" priority="5" operator="lessThan">
      <formula>0.3</formula>
    </cfRule>
  </conditionalFormatting>
  <conditionalFormatting sqref="H104">
    <cfRule type="cellIs" dxfId="219" priority="4" operator="lessThan">
      <formula>0.3</formula>
    </cfRule>
  </conditionalFormatting>
  <conditionalFormatting sqref="H107">
    <cfRule type="cellIs" dxfId="218" priority="3" operator="lessThan">
      <formula>0.3</formula>
    </cfRule>
  </conditionalFormatting>
  <conditionalFormatting sqref="H110">
    <cfRule type="cellIs" dxfId="217" priority="2" operator="lessThan">
      <formula>0.3</formula>
    </cfRule>
  </conditionalFormatting>
  <conditionalFormatting sqref="H113">
    <cfRule type="cellIs" dxfId="216" priority="1" operator="lessThan">
      <formula>0.3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A698D0-31C1-9B48-BA3D-D7A3F36ADFD4}">
  <dimension ref="A1:BX185"/>
  <sheetViews>
    <sheetView topLeftCell="B135" workbookViewId="0">
      <selection activeCell="B135" sqref="A1:XFD1048576"/>
    </sheetView>
  </sheetViews>
  <sheetFormatPr baseColWidth="10" defaultRowHeight="16" x14ac:dyDescent="0.2"/>
  <cols>
    <col min="14" max="14" width="15" customWidth="1"/>
    <col min="15" max="15" width="15.5" customWidth="1"/>
  </cols>
  <sheetData>
    <row r="1" spans="1:19" x14ac:dyDescent="0.2">
      <c r="A1" s="20" t="s">
        <v>16</v>
      </c>
      <c r="B1" s="19" t="s">
        <v>15</v>
      </c>
      <c r="C1" s="19" t="s">
        <v>14</v>
      </c>
      <c r="D1" s="19" t="s">
        <v>35</v>
      </c>
      <c r="E1" s="19" t="s">
        <v>36</v>
      </c>
      <c r="F1" s="19" t="s">
        <v>37</v>
      </c>
      <c r="G1" s="19" t="s">
        <v>38</v>
      </c>
      <c r="H1" s="19" t="s">
        <v>39</v>
      </c>
      <c r="I1" s="18" t="s">
        <v>10</v>
      </c>
      <c r="K1" s="20" t="s">
        <v>16</v>
      </c>
      <c r="L1" s="19" t="s">
        <v>15</v>
      </c>
      <c r="M1" s="19" t="s">
        <v>14</v>
      </c>
      <c r="N1" s="19" t="s">
        <v>35</v>
      </c>
      <c r="O1" s="19" t="s">
        <v>36</v>
      </c>
      <c r="P1" s="19" t="s">
        <v>37</v>
      </c>
      <c r="Q1" s="19" t="s">
        <v>38</v>
      </c>
      <c r="R1" s="19" t="s">
        <v>39</v>
      </c>
      <c r="S1" s="18" t="s">
        <v>10</v>
      </c>
    </row>
    <row r="2" spans="1:19" x14ac:dyDescent="0.2">
      <c r="A2" s="17" t="s">
        <v>82</v>
      </c>
      <c r="B2" s="16" t="s">
        <v>41</v>
      </c>
      <c r="C2" s="4" t="s">
        <v>54</v>
      </c>
      <c r="D2" s="4"/>
      <c r="E2" s="15">
        <f>P19</f>
        <v>30.507000000000001</v>
      </c>
      <c r="F2" s="4">
        <f>AVERAGE(E2)</f>
        <v>30.507000000000001</v>
      </c>
      <c r="G2" s="4">
        <f>SUM(F2,-F9)</f>
        <v>10.814300000000003</v>
      </c>
      <c r="H2" s="4">
        <f>SUM(G5,-G2)</f>
        <v>-1.139400000000002</v>
      </c>
      <c r="I2" s="14">
        <f>POWER(2,-H2)</f>
        <v>2.2028938834065368</v>
      </c>
      <c r="K2" s="17" t="s">
        <v>83</v>
      </c>
      <c r="L2" s="16" t="s">
        <v>26</v>
      </c>
      <c r="M2" s="4" t="s">
        <v>54</v>
      </c>
      <c r="N2" s="4"/>
      <c r="O2" s="15">
        <f>P19</f>
        <v>30.507000000000001</v>
      </c>
      <c r="P2" s="4">
        <f>AVERAGE(O2)</f>
        <v>30.507000000000001</v>
      </c>
      <c r="Q2" s="4">
        <f>SUM(P2,-P9)</f>
        <v>10.814300000000003</v>
      </c>
      <c r="R2" s="4">
        <f>SUM(Q5,-Q2)</f>
        <v>0.3559999999999981</v>
      </c>
      <c r="S2" s="14">
        <f>POWER(2,-R2)</f>
        <v>0.78132788017231836</v>
      </c>
    </row>
    <row r="3" spans="1:19" x14ac:dyDescent="0.2">
      <c r="A3" s="4" t="s">
        <v>5</v>
      </c>
      <c r="B3" s="7"/>
      <c r="C3" s="4" t="s">
        <v>54</v>
      </c>
      <c r="D3" s="7"/>
      <c r="F3" s="4"/>
      <c r="G3" s="4"/>
      <c r="H3" s="4"/>
      <c r="I3" s="5"/>
      <c r="K3" s="4" t="s">
        <v>5</v>
      </c>
      <c r="L3" s="7"/>
      <c r="M3" s="4" t="s">
        <v>54</v>
      </c>
      <c r="N3" s="7"/>
      <c r="P3" s="4"/>
      <c r="Q3" s="4"/>
      <c r="R3" s="4"/>
      <c r="S3" s="5"/>
    </row>
    <row r="4" spans="1:19" x14ac:dyDescent="0.2">
      <c r="A4" s="4" t="s">
        <v>5</v>
      </c>
      <c r="B4" s="7"/>
      <c r="C4" s="4"/>
      <c r="D4" s="7"/>
      <c r="E4" s="4">
        <v>0</v>
      </c>
      <c r="F4" s="4"/>
      <c r="G4" s="4"/>
      <c r="H4" s="4"/>
      <c r="I4" s="5"/>
      <c r="K4" s="4" t="s">
        <v>5</v>
      </c>
      <c r="L4" s="7"/>
      <c r="M4" s="4"/>
      <c r="N4" s="7"/>
      <c r="O4" s="4">
        <v>0</v>
      </c>
      <c r="P4" s="4"/>
      <c r="Q4" s="4"/>
      <c r="R4" s="4"/>
      <c r="S4" s="5"/>
    </row>
    <row r="5" spans="1:19" x14ac:dyDescent="0.2">
      <c r="A5" s="4" t="s">
        <v>6</v>
      </c>
      <c r="B5" s="7"/>
      <c r="C5" s="4" t="s">
        <v>54</v>
      </c>
      <c r="D5" s="6"/>
      <c r="E5">
        <f>P21</f>
        <v>33.330300000000001</v>
      </c>
      <c r="F5" s="4">
        <f>AVERAGE(E5:E6)</f>
        <v>33.330300000000001</v>
      </c>
      <c r="G5" s="4">
        <f>SUM(F5,-F12)</f>
        <v>9.6749000000000009</v>
      </c>
      <c r="H5" s="4"/>
      <c r="I5" s="5"/>
      <c r="K5" s="4" t="s">
        <v>6</v>
      </c>
      <c r="L5" s="7"/>
      <c r="M5" s="4" t="s">
        <v>54</v>
      </c>
      <c r="N5" s="6"/>
      <c r="O5" s="15">
        <f>P20</f>
        <v>30.545500000000001</v>
      </c>
      <c r="P5" s="4">
        <f>AVERAGE(O5:O6)</f>
        <v>30.545500000000001</v>
      </c>
      <c r="Q5" s="4">
        <f>SUM(P5,-P12)</f>
        <v>11.170300000000001</v>
      </c>
      <c r="R5" s="4"/>
      <c r="S5" s="5"/>
    </row>
    <row r="6" spans="1:19" x14ac:dyDescent="0.2">
      <c r="A6" s="4" t="s">
        <v>6</v>
      </c>
      <c r="B6" s="7"/>
      <c r="C6" s="4" t="s">
        <v>54</v>
      </c>
      <c r="D6" s="4"/>
      <c r="E6" s="8" t="s">
        <v>7</v>
      </c>
      <c r="F6" s="4"/>
      <c r="G6" s="4"/>
      <c r="H6" s="4"/>
      <c r="I6" s="5"/>
      <c r="K6" s="4" t="s">
        <v>6</v>
      </c>
      <c r="L6" s="7"/>
      <c r="M6" s="4" t="s">
        <v>54</v>
      </c>
      <c r="N6" s="4"/>
      <c r="O6" s="8" t="s">
        <v>7</v>
      </c>
      <c r="P6" s="4"/>
      <c r="Q6" s="4"/>
      <c r="R6" s="4"/>
      <c r="S6" s="5"/>
    </row>
    <row r="7" spans="1:19" x14ac:dyDescent="0.2">
      <c r="A7" s="4" t="s">
        <v>6</v>
      </c>
      <c r="B7" s="7"/>
      <c r="C7" s="4"/>
      <c r="D7" s="6"/>
      <c r="E7" s="4">
        <v>0</v>
      </c>
      <c r="F7" s="4"/>
      <c r="G7" s="4"/>
      <c r="H7" s="4"/>
      <c r="I7" s="5"/>
      <c r="K7" s="4" t="s">
        <v>6</v>
      </c>
      <c r="L7" s="7"/>
      <c r="M7" s="4"/>
      <c r="N7" s="6"/>
      <c r="O7" s="4">
        <v>0</v>
      </c>
      <c r="P7" s="4"/>
      <c r="Q7" s="4"/>
      <c r="R7" s="4"/>
      <c r="S7" s="5"/>
    </row>
    <row r="8" spans="1:19" ht="17" thickBot="1" x14ac:dyDescent="0.25">
      <c r="A8" s="12" t="s">
        <v>4</v>
      </c>
      <c r="B8" s="7"/>
      <c r="C8" s="4"/>
      <c r="D8" s="11"/>
      <c r="E8" s="11"/>
      <c r="F8" s="11"/>
      <c r="G8" s="4"/>
      <c r="H8" s="4"/>
      <c r="I8" s="5"/>
      <c r="K8" s="12" t="s">
        <v>4</v>
      </c>
      <c r="L8" s="7"/>
      <c r="M8" s="4"/>
      <c r="N8" s="11"/>
      <c r="O8" s="11"/>
      <c r="P8" s="11"/>
      <c r="Q8" s="4"/>
      <c r="R8" s="4"/>
      <c r="S8" s="5"/>
    </row>
    <row r="9" spans="1:19" ht="17" thickTop="1" x14ac:dyDescent="0.2">
      <c r="A9" s="4" t="s">
        <v>8</v>
      </c>
      <c r="B9" s="7"/>
      <c r="C9" s="4" t="s">
        <v>20</v>
      </c>
      <c r="D9" s="7"/>
      <c r="E9" s="10">
        <f>O19</f>
        <v>19.692699999999999</v>
      </c>
      <c r="F9" s="4">
        <f>AVERAGE(E9)</f>
        <v>19.692699999999999</v>
      </c>
      <c r="G9" s="4"/>
      <c r="H9" s="4"/>
      <c r="I9" s="5"/>
      <c r="K9" s="4" t="s">
        <v>8</v>
      </c>
      <c r="L9" s="7"/>
      <c r="M9" s="4" t="s">
        <v>20</v>
      </c>
      <c r="N9" s="7"/>
      <c r="O9" s="10">
        <f>O19</f>
        <v>19.692699999999999</v>
      </c>
      <c r="P9" s="4">
        <f>AVERAGE(O9)</f>
        <v>19.692699999999999</v>
      </c>
      <c r="Q9" s="4"/>
      <c r="R9" s="4"/>
      <c r="S9" s="5"/>
    </row>
    <row r="10" spans="1:19" x14ac:dyDescent="0.2">
      <c r="A10" s="4" t="s">
        <v>5</v>
      </c>
      <c r="B10" s="7"/>
      <c r="C10" s="4" t="s">
        <v>20</v>
      </c>
      <c r="D10" s="7"/>
      <c r="F10" s="4"/>
      <c r="G10" s="4"/>
      <c r="H10" s="4"/>
      <c r="I10" s="5"/>
      <c r="K10" s="4" t="s">
        <v>5</v>
      </c>
      <c r="L10" s="7"/>
      <c r="M10" s="4" t="s">
        <v>20</v>
      </c>
      <c r="N10" s="7"/>
      <c r="P10" s="4"/>
      <c r="Q10" s="4"/>
      <c r="R10" s="4"/>
      <c r="S10" s="5"/>
    </row>
    <row r="11" spans="1:19" x14ac:dyDescent="0.2">
      <c r="A11" s="4" t="s">
        <v>5</v>
      </c>
      <c r="B11" s="7"/>
      <c r="C11" s="4"/>
      <c r="D11" s="7"/>
      <c r="E11" s="4">
        <v>0</v>
      </c>
      <c r="F11" s="4"/>
      <c r="G11" s="4"/>
      <c r="H11" s="4"/>
      <c r="I11" s="5"/>
      <c r="K11" s="4" t="s">
        <v>5</v>
      </c>
      <c r="L11" s="7"/>
      <c r="M11" s="4"/>
      <c r="N11" s="7"/>
      <c r="O11" s="4">
        <v>0</v>
      </c>
      <c r="P11" s="4"/>
      <c r="Q11" s="4"/>
      <c r="R11" s="4"/>
      <c r="S11" s="5"/>
    </row>
    <row r="12" spans="1:19" x14ac:dyDescent="0.2">
      <c r="A12" s="4" t="s">
        <v>6</v>
      </c>
      <c r="B12" s="7"/>
      <c r="C12" s="4" t="s">
        <v>20</v>
      </c>
      <c r="D12" s="6"/>
      <c r="E12">
        <f>O21</f>
        <v>23.6554</v>
      </c>
      <c r="F12" s="4">
        <f>AVERAGE(E12:E13)</f>
        <v>23.6554</v>
      </c>
      <c r="G12" s="4"/>
      <c r="H12" s="4"/>
      <c r="I12" s="5"/>
      <c r="K12" s="4" t="s">
        <v>6</v>
      </c>
      <c r="L12" s="7"/>
      <c r="M12" s="4" t="s">
        <v>20</v>
      </c>
      <c r="N12" s="6"/>
      <c r="O12" s="21">
        <f>O20</f>
        <v>19.3752</v>
      </c>
      <c r="P12" s="4">
        <f>AVERAGE(O12:O13)</f>
        <v>19.3752</v>
      </c>
      <c r="Q12" s="4"/>
      <c r="R12" s="4"/>
      <c r="S12" s="5"/>
    </row>
    <row r="13" spans="1:19" x14ac:dyDescent="0.2">
      <c r="A13" s="4" t="s">
        <v>6</v>
      </c>
      <c r="B13" s="7"/>
      <c r="C13" s="4" t="s">
        <v>20</v>
      </c>
      <c r="D13" s="6"/>
      <c r="E13" s="8" t="s">
        <v>7</v>
      </c>
      <c r="F13" s="4"/>
      <c r="G13" s="4"/>
      <c r="H13" s="4"/>
      <c r="I13" s="5"/>
      <c r="K13" s="4" t="s">
        <v>6</v>
      </c>
      <c r="L13" s="7"/>
      <c r="M13" s="4" t="s">
        <v>20</v>
      </c>
      <c r="N13" s="6"/>
      <c r="O13" s="8" t="s">
        <v>7</v>
      </c>
      <c r="P13" s="4"/>
      <c r="Q13" s="4"/>
      <c r="R13" s="4"/>
      <c r="S13" s="5"/>
    </row>
    <row r="14" spans="1:19" x14ac:dyDescent="0.2">
      <c r="A14" s="4" t="s">
        <v>6</v>
      </c>
      <c r="B14" s="7"/>
      <c r="C14" s="4"/>
      <c r="D14" s="6"/>
      <c r="E14" s="4">
        <v>0</v>
      </c>
      <c r="F14" s="4"/>
      <c r="G14" s="4"/>
      <c r="H14" s="4"/>
      <c r="I14" s="5"/>
      <c r="K14" s="4" t="s">
        <v>6</v>
      </c>
      <c r="L14" s="7"/>
      <c r="M14" s="4"/>
      <c r="N14" s="6"/>
      <c r="O14" s="4">
        <v>0</v>
      </c>
      <c r="P14" s="4"/>
      <c r="Q14" s="4"/>
      <c r="R14" s="4"/>
      <c r="S14" s="5"/>
    </row>
    <row r="15" spans="1:19" ht="17" thickBot="1" x14ac:dyDescent="0.25">
      <c r="A15" s="4" t="s">
        <v>5</v>
      </c>
      <c r="B15" s="3" t="s">
        <v>4</v>
      </c>
      <c r="C15" s="4"/>
      <c r="D15" s="3"/>
      <c r="E15" s="3"/>
      <c r="F15" s="3"/>
      <c r="G15" s="3"/>
      <c r="H15" s="3"/>
      <c r="I15" s="2"/>
      <c r="K15" s="4" t="s">
        <v>5</v>
      </c>
      <c r="L15" s="3" t="s">
        <v>4</v>
      </c>
      <c r="M15" s="4"/>
      <c r="N15" s="3"/>
      <c r="O15" s="3"/>
      <c r="P15" s="3"/>
      <c r="Q15" s="3"/>
      <c r="R15" s="3"/>
      <c r="S15" s="2"/>
    </row>
    <row r="16" spans="1:19" ht="17" thickBot="1" x14ac:dyDescent="0.25"/>
    <row r="17" spans="1:16" x14ac:dyDescent="0.2">
      <c r="A17" s="20" t="s">
        <v>16</v>
      </c>
      <c r="B17" s="19" t="s">
        <v>15</v>
      </c>
      <c r="C17" s="19" t="s">
        <v>14</v>
      </c>
      <c r="D17" s="19" t="s">
        <v>13</v>
      </c>
      <c r="E17" s="19" t="s">
        <v>12</v>
      </c>
      <c r="F17" s="19" t="s">
        <v>11</v>
      </c>
      <c r="G17" s="19" t="s">
        <v>24</v>
      </c>
      <c r="H17" s="19" t="s">
        <v>25</v>
      </c>
      <c r="I17" s="18" t="s">
        <v>10</v>
      </c>
    </row>
    <row r="18" spans="1:16" x14ac:dyDescent="0.2">
      <c r="A18" s="17" t="s">
        <v>84</v>
      </c>
      <c r="B18" s="16" t="s">
        <v>28</v>
      </c>
      <c r="C18" s="4" t="s">
        <v>54</v>
      </c>
      <c r="D18" s="4"/>
      <c r="E18" s="15">
        <f>P19</f>
        <v>30.507000000000001</v>
      </c>
      <c r="F18" s="4">
        <f>AVERAGE(E18:E19)</f>
        <v>30.507000000000001</v>
      </c>
      <c r="G18" s="4">
        <f>SUM(F18,-F25)</f>
        <v>10.814300000000003</v>
      </c>
      <c r="H18" s="4">
        <f>SUM(G21,-G18)</f>
        <v>-1.0705000000000062</v>
      </c>
      <c r="I18" s="14">
        <f>POWER(2,-H18)</f>
        <v>2.100161101505237</v>
      </c>
      <c r="O18" s="13" t="s">
        <v>20</v>
      </c>
      <c r="P18" s="13" t="s">
        <v>54</v>
      </c>
    </row>
    <row r="19" spans="1:16" x14ac:dyDescent="0.2">
      <c r="A19" s="4" t="s">
        <v>5</v>
      </c>
      <c r="B19" s="7"/>
      <c r="C19" s="4" t="s">
        <v>54</v>
      </c>
      <c r="D19" s="7"/>
      <c r="E19" s="8" t="s">
        <v>7</v>
      </c>
      <c r="F19" s="4"/>
      <c r="G19" s="4"/>
      <c r="H19" s="4"/>
      <c r="I19" s="5"/>
      <c r="N19" s="25" t="s">
        <v>59</v>
      </c>
      <c r="O19" s="25">
        <v>19.692699999999999</v>
      </c>
      <c r="P19" s="25">
        <v>30.507000000000001</v>
      </c>
    </row>
    <row r="20" spans="1:16" x14ac:dyDescent="0.2">
      <c r="A20" s="4" t="s">
        <v>5</v>
      </c>
      <c r="B20" s="7"/>
      <c r="C20" s="4"/>
      <c r="D20" s="7"/>
      <c r="E20" s="4">
        <v>0</v>
      </c>
      <c r="F20" s="4"/>
      <c r="G20" s="4"/>
      <c r="H20" s="4"/>
      <c r="I20" s="5"/>
      <c r="N20" s="25" t="s">
        <v>59</v>
      </c>
      <c r="O20" s="25">
        <v>19.3752</v>
      </c>
      <c r="P20" s="25">
        <v>30.545500000000001</v>
      </c>
    </row>
    <row r="21" spans="1:16" x14ac:dyDescent="0.2">
      <c r="A21" s="4" t="s">
        <v>6</v>
      </c>
      <c r="B21" s="7"/>
      <c r="C21" s="4" t="s">
        <v>54</v>
      </c>
      <c r="D21" s="6"/>
      <c r="E21">
        <f>P22</f>
        <v>33.383299999999998</v>
      </c>
      <c r="F21" s="4">
        <f>AVERAGE(E21:E22)</f>
        <v>33.383299999999998</v>
      </c>
      <c r="G21" s="4">
        <f>SUM(F21,-F28)</f>
        <v>9.7437999999999967</v>
      </c>
      <c r="H21" s="4"/>
      <c r="I21" s="5"/>
      <c r="N21" s="25" t="s">
        <v>65</v>
      </c>
      <c r="O21" s="25">
        <v>23.6554</v>
      </c>
      <c r="P21" s="25">
        <v>33.330300000000001</v>
      </c>
    </row>
    <row r="22" spans="1:16" x14ac:dyDescent="0.2">
      <c r="A22" s="4" t="s">
        <v>6</v>
      </c>
      <c r="B22" s="7"/>
      <c r="C22" s="4" t="s">
        <v>54</v>
      </c>
      <c r="D22" s="4"/>
      <c r="E22" s="8" t="s">
        <v>7</v>
      </c>
      <c r="F22" s="4"/>
      <c r="G22" s="4"/>
      <c r="H22" s="4"/>
      <c r="I22" s="5"/>
      <c r="N22" s="25" t="s">
        <v>65</v>
      </c>
      <c r="O22" s="25">
        <v>23.639500000000002</v>
      </c>
      <c r="P22" s="25">
        <v>33.383299999999998</v>
      </c>
    </row>
    <row r="23" spans="1:16" x14ac:dyDescent="0.2">
      <c r="A23" s="4" t="s">
        <v>6</v>
      </c>
      <c r="B23" s="7"/>
      <c r="C23" s="4"/>
      <c r="D23" s="6"/>
      <c r="E23" s="4">
        <v>0</v>
      </c>
      <c r="F23" s="4"/>
      <c r="G23" s="4"/>
      <c r="H23" s="4"/>
      <c r="I23" s="5"/>
    </row>
    <row r="24" spans="1:16" ht="17" thickBot="1" x14ac:dyDescent="0.25">
      <c r="A24" s="12" t="s">
        <v>4</v>
      </c>
      <c r="B24" s="7"/>
      <c r="C24" s="4"/>
      <c r="D24" s="11"/>
      <c r="E24" s="11"/>
      <c r="F24" s="11"/>
      <c r="G24" s="4"/>
      <c r="H24" s="4"/>
      <c r="I24" s="5"/>
    </row>
    <row r="25" spans="1:16" ht="17" thickTop="1" x14ac:dyDescent="0.2">
      <c r="A25" s="4" t="s">
        <v>8</v>
      </c>
      <c r="B25" s="7"/>
      <c r="C25" s="4" t="s">
        <v>20</v>
      </c>
      <c r="D25" s="7"/>
      <c r="E25" s="10">
        <f>O19</f>
        <v>19.692699999999999</v>
      </c>
      <c r="F25" s="4">
        <f>AVERAGE(E25:E26)</f>
        <v>19.692699999999999</v>
      </c>
      <c r="G25" s="4"/>
      <c r="H25" s="4"/>
      <c r="I25" s="5"/>
    </row>
    <row r="26" spans="1:16" x14ac:dyDescent="0.2">
      <c r="A26" s="4" t="s">
        <v>5</v>
      </c>
      <c r="B26" s="7"/>
      <c r="C26" s="4" t="s">
        <v>20</v>
      </c>
      <c r="D26" s="7"/>
      <c r="E26" s="8" t="s">
        <v>7</v>
      </c>
      <c r="F26" s="4"/>
      <c r="G26" s="4"/>
      <c r="H26" s="4"/>
      <c r="I26" s="5"/>
    </row>
    <row r="27" spans="1:16" x14ac:dyDescent="0.2">
      <c r="A27" s="4" t="s">
        <v>5</v>
      </c>
      <c r="B27" s="7"/>
      <c r="C27" s="4"/>
      <c r="D27" s="7"/>
      <c r="E27" s="4">
        <v>0</v>
      </c>
      <c r="F27" s="4"/>
      <c r="G27" s="4"/>
      <c r="H27" s="4"/>
      <c r="I27" s="5"/>
    </row>
    <row r="28" spans="1:16" x14ac:dyDescent="0.2">
      <c r="A28" s="4" t="s">
        <v>6</v>
      </c>
      <c r="B28" s="7"/>
      <c r="C28" s="4" t="s">
        <v>20</v>
      </c>
      <c r="D28" s="6"/>
      <c r="E28">
        <f>O22</f>
        <v>23.639500000000002</v>
      </c>
      <c r="F28" s="4">
        <f>AVERAGE(E28:E29)</f>
        <v>23.639500000000002</v>
      </c>
      <c r="G28" s="4"/>
      <c r="H28" s="4"/>
      <c r="I28" s="5"/>
    </row>
    <row r="29" spans="1:16" x14ac:dyDescent="0.2">
      <c r="A29" s="4" t="s">
        <v>6</v>
      </c>
      <c r="B29" s="7"/>
      <c r="C29" s="4" t="s">
        <v>20</v>
      </c>
      <c r="D29" s="6"/>
      <c r="E29" s="8" t="s">
        <v>7</v>
      </c>
      <c r="F29" s="4"/>
      <c r="G29" s="4"/>
      <c r="H29" s="4"/>
      <c r="I29" s="5"/>
    </row>
    <row r="30" spans="1:16" x14ac:dyDescent="0.2">
      <c r="A30" s="4" t="s">
        <v>6</v>
      </c>
      <c r="B30" s="7"/>
      <c r="C30" s="4"/>
      <c r="D30" s="6"/>
      <c r="E30" s="4">
        <v>0</v>
      </c>
      <c r="F30" s="4"/>
      <c r="G30" s="4"/>
      <c r="H30" s="4"/>
      <c r="I30" s="5"/>
    </row>
    <row r="31" spans="1:16" ht="17" thickBot="1" x14ac:dyDescent="0.25">
      <c r="A31" s="4" t="s">
        <v>5</v>
      </c>
      <c r="B31" s="3" t="s">
        <v>4</v>
      </c>
      <c r="C31" s="4"/>
      <c r="D31" s="3"/>
      <c r="E31" s="3"/>
      <c r="F31" s="3"/>
      <c r="G31" s="3"/>
      <c r="H31" s="3"/>
      <c r="I31" s="2"/>
    </row>
    <row r="33" spans="1:19" ht="17" thickBot="1" x14ac:dyDescent="0.25"/>
    <row r="34" spans="1:19" x14ac:dyDescent="0.2">
      <c r="A34" s="20" t="s">
        <v>16</v>
      </c>
      <c r="B34" s="19" t="s">
        <v>15</v>
      </c>
      <c r="C34" s="19" t="s">
        <v>14</v>
      </c>
      <c r="D34" s="19" t="s">
        <v>13</v>
      </c>
      <c r="E34" s="19" t="s">
        <v>12</v>
      </c>
      <c r="F34" s="19" t="s">
        <v>11</v>
      </c>
      <c r="G34" s="19" t="s">
        <v>24</v>
      </c>
      <c r="H34" s="19" t="s">
        <v>25</v>
      </c>
      <c r="I34" s="18" t="s">
        <v>10</v>
      </c>
      <c r="K34" s="20" t="s">
        <v>16</v>
      </c>
      <c r="L34" s="19" t="s">
        <v>15</v>
      </c>
      <c r="M34" s="19" t="s">
        <v>14</v>
      </c>
      <c r="N34" s="19" t="s">
        <v>13</v>
      </c>
      <c r="O34" s="19" t="s">
        <v>12</v>
      </c>
      <c r="P34" s="19" t="s">
        <v>11</v>
      </c>
      <c r="Q34" s="19" t="s">
        <v>24</v>
      </c>
      <c r="R34" s="19" t="s">
        <v>25</v>
      </c>
      <c r="S34" s="18" t="s">
        <v>10</v>
      </c>
    </row>
    <row r="35" spans="1:19" x14ac:dyDescent="0.2">
      <c r="A35" s="17" t="s">
        <v>85</v>
      </c>
      <c r="B35" s="16" t="s">
        <v>26</v>
      </c>
      <c r="C35" s="4" t="s">
        <v>54</v>
      </c>
      <c r="D35" s="4"/>
      <c r="E35" s="15">
        <f>P53</f>
        <v>31.279499999999999</v>
      </c>
      <c r="F35" s="4">
        <f>AVERAGE(E35)</f>
        <v>31.279499999999999</v>
      </c>
      <c r="G35" s="4">
        <f>SUM(F35,-F42)</f>
        <v>10.889499999999998</v>
      </c>
      <c r="H35" s="4">
        <f>SUM(G38,-G35)</f>
        <v>-0.37479999999999691</v>
      </c>
      <c r="I35" s="14">
        <f>POWER(2,-H35)</f>
        <v>1.2966597869756515</v>
      </c>
      <c r="K35" s="17" t="s">
        <v>86</v>
      </c>
      <c r="L35" s="16" t="s">
        <v>26</v>
      </c>
      <c r="M35" s="4" t="s">
        <v>54</v>
      </c>
      <c r="N35" s="4"/>
      <c r="O35" s="15">
        <f>P53</f>
        <v>31.279499999999999</v>
      </c>
      <c r="P35" s="4">
        <f>AVERAGE(O35)</f>
        <v>31.279499999999999</v>
      </c>
      <c r="Q35" s="4">
        <f>SUM(P35,-P42)</f>
        <v>10.889499999999998</v>
      </c>
      <c r="R35" s="4">
        <f>SUM(Q38,-Q35)</f>
        <v>5.0300000000003564E-2</v>
      </c>
      <c r="S35" s="14">
        <f>POWER(2,-R35)</f>
        <v>0.96573548899441319</v>
      </c>
    </row>
    <row r="36" spans="1:19" x14ac:dyDescent="0.2">
      <c r="A36" s="4" t="s">
        <v>5</v>
      </c>
      <c r="B36" s="7"/>
      <c r="C36" s="4" t="s">
        <v>54</v>
      </c>
      <c r="D36" s="7"/>
      <c r="F36" s="4"/>
      <c r="G36" s="4"/>
      <c r="H36" s="4"/>
      <c r="I36" s="5"/>
      <c r="K36" s="4" t="s">
        <v>5</v>
      </c>
      <c r="L36" s="7"/>
      <c r="M36" s="4" t="s">
        <v>54</v>
      </c>
      <c r="N36" s="7"/>
      <c r="P36" s="4"/>
      <c r="Q36" s="4"/>
      <c r="R36" s="4"/>
      <c r="S36" s="5"/>
    </row>
    <row r="37" spans="1:19" x14ac:dyDescent="0.2">
      <c r="A37" s="4" t="s">
        <v>5</v>
      </c>
      <c r="B37" s="7"/>
      <c r="C37" s="4"/>
      <c r="D37" s="7"/>
      <c r="E37" s="4">
        <v>0</v>
      </c>
      <c r="F37" s="4"/>
      <c r="G37" s="4"/>
      <c r="H37" s="4"/>
      <c r="I37" s="5"/>
      <c r="K37" s="4" t="s">
        <v>5</v>
      </c>
      <c r="L37" s="7"/>
      <c r="M37" s="4"/>
      <c r="N37" s="7"/>
      <c r="O37" s="4">
        <v>0</v>
      </c>
      <c r="P37" s="4"/>
      <c r="Q37" s="4"/>
      <c r="R37" s="4"/>
      <c r="S37" s="5"/>
    </row>
    <row r="38" spans="1:19" x14ac:dyDescent="0.2">
      <c r="A38" s="4" t="s">
        <v>6</v>
      </c>
      <c r="B38" s="7"/>
      <c r="C38" s="4" t="s">
        <v>54</v>
      </c>
      <c r="D38" s="6"/>
      <c r="E38">
        <f>P55</f>
        <v>30.272600000000001</v>
      </c>
      <c r="F38" s="4">
        <f>AVERAGE(E38:E39)</f>
        <v>30.272600000000001</v>
      </c>
      <c r="G38" s="4">
        <f>SUM(F38,-F45)</f>
        <v>10.514700000000001</v>
      </c>
      <c r="H38" s="4"/>
      <c r="I38" s="5"/>
      <c r="K38" s="4" t="s">
        <v>6</v>
      </c>
      <c r="L38" s="7"/>
      <c r="M38" s="4" t="s">
        <v>54</v>
      </c>
      <c r="N38" s="6"/>
      <c r="O38" s="15">
        <f>P54</f>
        <v>31.133400000000002</v>
      </c>
      <c r="P38" s="4">
        <f>AVERAGE(O38:O39)</f>
        <v>31.133400000000002</v>
      </c>
      <c r="Q38" s="4">
        <f>SUM(P38,-P45)</f>
        <v>10.939800000000002</v>
      </c>
      <c r="R38" s="4"/>
      <c r="S38" s="5"/>
    </row>
    <row r="39" spans="1:19" x14ac:dyDescent="0.2">
      <c r="A39" s="4" t="s">
        <v>6</v>
      </c>
      <c r="B39" s="7"/>
      <c r="C39" s="4" t="s">
        <v>54</v>
      </c>
      <c r="D39" s="4"/>
      <c r="E39" s="8" t="s">
        <v>7</v>
      </c>
      <c r="F39" s="4"/>
      <c r="G39" s="4"/>
      <c r="H39" s="4"/>
      <c r="I39" s="5"/>
      <c r="K39" s="4" t="s">
        <v>6</v>
      </c>
      <c r="L39" s="7"/>
      <c r="M39" s="4" t="s">
        <v>54</v>
      </c>
      <c r="N39" s="4"/>
      <c r="O39" s="8" t="s">
        <v>7</v>
      </c>
      <c r="P39" s="4"/>
      <c r="Q39" s="4"/>
      <c r="R39" s="4"/>
      <c r="S39" s="5"/>
    </row>
    <row r="40" spans="1:19" x14ac:dyDescent="0.2">
      <c r="A40" s="4" t="s">
        <v>6</v>
      </c>
      <c r="B40" s="7"/>
      <c r="C40" s="4"/>
      <c r="D40" s="6"/>
      <c r="E40" s="4">
        <v>0</v>
      </c>
      <c r="F40" s="4"/>
      <c r="G40" s="4"/>
      <c r="H40" s="4"/>
      <c r="I40" s="5"/>
      <c r="K40" s="4" t="s">
        <v>6</v>
      </c>
      <c r="L40" s="7"/>
      <c r="M40" s="4"/>
      <c r="N40" s="6"/>
      <c r="O40" s="4">
        <v>0</v>
      </c>
      <c r="P40" s="4"/>
      <c r="Q40" s="4"/>
      <c r="R40" s="4"/>
      <c r="S40" s="5"/>
    </row>
    <row r="41" spans="1:19" ht="17" thickBot="1" x14ac:dyDescent="0.25">
      <c r="A41" s="12" t="s">
        <v>4</v>
      </c>
      <c r="B41" s="7"/>
      <c r="C41" s="4"/>
      <c r="D41" s="11"/>
      <c r="E41" s="11"/>
      <c r="F41" s="11"/>
      <c r="G41" s="4"/>
      <c r="H41" s="4"/>
      <c r="I41" s="5"/>
      <c r="K41" s="12" t="s">
        <v>4</v>
      </c>
      <c r="L41" s="7"/>
      <c r="M41" s="4"/>
      <c r="N41" s="11"/>
      <c r="O41" s="11"/>
      <c r="P41" s="11"/>
      <c r="Q41" s="4"/>
      <c r="R41" s="4"/>
      <c r="S41" s="5"/>
    </row>
    <row r="42" spans="1:19" ht="17" thickTop="1" x14ac:dyDescent="0.2">
      <c r="A42" s="4" t="s">
        <v>8</v>
      </c>
      <c r="B42" s="7"/>
      <c r="C42" s="4" t="s">
        <v>20</v>
      </c>
      <c r="D42" s="7"/>
      <c r="E42" s="10">
        <f>O53</f>
        <v>20.39</v>
      </c>
      <c r="F42" s="4">
        <f>AVERAGE(E42)</f>
        <v>20.39</v>
      </c>
      <c r="G42" s="4"/>
      <c r="H42" s="4"/>
      <c r="I42" s="5"/>
      <c r="K42" s="4" t="s">
        <v>8</v>
      </c>
      <c r="L42" s="7"/>
      <c r="M42" s="4" t="s">
        <v>20</v>
      </c>
      <c r="N42" s="7"/>
      <c r="O42" s="10">
        <f>O53</f>
        <v>20.39</v>
      </c>
      <c r="P42" s="4">
        <f>AVERAGE(O42)</f>
        <v>20.39</v>
      </c>
      <c r="Q42" s="4"/>
      <c r="R42" s="4"/>
      <c r="S42" s="5"/>
    </row>
    <row r="43" spans="1:19" x14ac:dyDescent="0.2">
      <c r="A43" s="4" t="s">
        <v>5</v>
      </c>
      <c r="B43" s="7"/>
      <c r="C43" s="4" t="s">
        <v>20</v>
      </c>
      <c r="D43" s="7"/>
      <c r="F43" s="4"/>
      <c r="G43" s="4"/>
      <c r="H43" s="4"/>
      <c r="I43" s="5"/>
      <c r="K43" s="4" t="s">
        <v>5</v>
      </c>
      <c r="L43" s="7"/>
      <c r="M43" s="4" t="s">
        <v>20</v>
      </c>
      <c r="N43" s="7"/>
      <c r="P43" s="4"/>
      <c r="Q43" s="4"/>
      <c r="R43" s="4"/>
      <c r="S43" s="5"/>
    </row>
    <row r="44" spans="1:19" x14ac:dyDescent="0.2">
      <c r="A44" s="4" t="s">
        <v>5</v>
      </c>
      <c r="B44" s="7"/>
      <c r="C44" s="4"/>
      <c r="D44" s="7"/>
      <c r="E44" s="4">
        <v>0</v>
      </c>
      <c r="F44" s="4"/>
      <c r="G44" s="4"/>
      <c r="H44" s="4"/>
      <c r="I44" s="5"/>
      <c r="K44" s="4" t="s">
        <v>5</v>
      </c>
      <c r="L44" s="7"/>
      <c r="M44" s="4"/>
      <c r="N44" s="7"/>
      <c r="O44" s="4">
        <v>0</v>
      </c>
      <c r="P44" s="4"/>
      <c r="Q44" s="4"/>
      <c r="R44" s="4"/>
      <c r="S44" s="5"/>
    </row>
    <row r="45" spans="1:19" x14ac:dyDescent="0.2">
      <c r="A45" s="4" t="s">
        <v>6</v>
      </c>
      <c r="B45" s="7"/>
      <c r="C45" s="4" t="s">
        <v>20</v>
      </c>
      <c r="D45" s="6"/>
      <c r="E45">
        <f>O55</f>
        <v>19.757899999999999</v>
      </c>
      <c r="F45" s="4">
        <f>AVERAGE(E45:E46)</f>
        <v>19.757899999999999</v>
      </c>
      <c r="G45" s="4"/>
      <c r="H45" s="4"/>
      <c r="I45" s="5"/>
      <c r="K45" s="4" t="s">
        <v>6</v>
      </c>
      <c r="L45" s="7"/>
      <c r="M45" s="4" t="s">
        <v>20</v>
      </c>
      <c r="N45" s="6"/>
      <c r="O45" s="21">
        <f>O54</f>
        <v>20.1936</v>
      </c>
      <c r="P45" s="4">
        <f>AVERAGE(O45:O46)</f>
        <v>20.1936</v>
      </c>
      <c r="Q45" s="4"/>
      <c r="R45" s="4"/>
      <c r="S45" s="5"/>
    </row>
    <row r="46" spans="1:19" x14ac:dyDescent="0.2">
      <c r="A46" s="4" t="s">
        <v>6</v>
      </c>
      <c r="B46" s="7"/>
      <c r="C46" s="4" t="s">
        <v>20</v>
      </c>
      <c r="D46" s="6"/>
      <c r="E46" s="8" t="s">
        <v>7</v>
      </c>
      <c r="F46" s="4"/>
      <c r="G46" s="4"/>
      <c r="H46" s="4"/>
      <c r="I46" s="5"/>
      <c r="K46" s="4" t="s">
        <v>6</v>
      </c>
      <c r="L46" s="7"/>
      <c r="M46" s="4" t="s">
        <v>20</v>
      </c>
      <c r="N46" s="6"/>
      <c r="O46" s="8" t="s">
        <v>7</v>
      </c>
      <c r="P46" s="4"/>
      <c r="Q46" s="4"/>
      <c r="R46" s="4"/>
      <c r="S46" s="5"/>
    </row>
    <row r="47" spans="1:19" x14ac:dyDescent="0.2">
      <c r="A47" s="4" t="s">
        <v>6</v>
      </c>
      <c r="B47" s="7"/>
      <c r="C47" s="4"/>
      <c r="D47" s="6"/>
      <c r="E47" s="4">
        <v>0</v>
      </c>
      <c r="F47" s="4"/>
      <c r="G47" s="4"/>
      <c r="H47" s="4"/>
      <c r="I47" s="5"/>
      <c r="K47" s="4" t="s">
        <v>6</v>
      </c>
      <c r="L47" s="7"/>
      <c r="M47" s="4"/>
      <c r="N47" s="6"/>
      <c r="O47" s="4">
        <v>0</v>
      </c>
      <c r="P47" s="4"/>
      <c r="Q47" s="4"/>
      <c r="R47" s="4"/>
      <c r="S47" s="5"/>
    </row>
    <row r="48" spans="1:19" ht="17" thickBot="1" x14ac:dyDescent="0.25">
      <c r="A48" s="4" t="s">
        <v>5</v>
      </c>
      <c r="B48" s="3" t="s">
        <v>4</v>
      </c>
      <c r="C48" s="4"/>
      <c r="D48" s="3"/>
      <c r="E48" s="3"/>
      <c r="F48" s="3"/>
      <c r="G48" s="3"/>
      <c r="H48" s="3"/>
      <c r="I48" s="2"/>
      <c r="K48" s="4" t="s">
        <v>5</v>
      </c>
      <c r="L48" s="3" t="s">
        <v>4</v>
      </c>
      <c r="M48" s="4"/>
      <c r="N48" s="3"/>
      <c r="O48" s="3"/>
      <c r="P48" s="3"/>
      <c r="Q48" s="3"/>
      <c r="R48" s="3"/>
      <c r="S48" s="2"/>
    </row>
    <row r="49" spans="1:16" ht="17" thickBot="1" x14ac:dyDescent="0.25"/>
    <row r="50" spans="1:16" x14ac:dyDescent="0.2">
      <c r="A50" s="20" t="s">
        <v>16</v>
      </c>
      <c r="B50" s="19" t="s">
        <v>15</v>
      </c>
      <c r="C50" s="19" t="s">
        <v>14</v>
      </c>
      <c r="D50" s="19" t="s">
        <v>13</v>
      </c>
      <c r="E50" s="19" t="s">
        <v>12</v>
      </c>
      <c r="F50" s="19" t="s">
        <v>11</v>
      </c>
      <c r="G50" s="19" t="s">
        <v>24</v>
      </c>
      <c r="H50" s="19" t="s">
        <v>25</v>
      </c>
      <c r="I50" s="18" t="s">
        <v>10</v>
      </c>
    </row>
    <row r="51" spans="1:16" x14ac:dyDescent="0.2">
      <c r="A51" s="17" t="s">
        <v>85</v>
      </c>
      <c r="B51" s="16" t="s">
        <v>28</v>
      </c>
      <c r="C51" s="4" t="s">
        <v>54</v>
      </c>
      <c r="D51" s="4"/>
      <c r="E51" s="15">
        <f>P53</f>
        <v>31.279499999999999</v>
      </c>
      <c r="F51" s="4">
        <f>AVERAGE(E51:E52)</f>
        <v>31.279499999999999</v>
      </c>
      <c r="G51" s="4">
        <f>SUM(F51,-F58)</f>
        <v>10.889499999999998</v>
      </c>
      <c r="H51" s="4">
        <f>SUM(G54,-G51)</f>
        <v>-0.16749999999999687</v>
      </c>
      <c r="I51" s="14">
        <f>POWER(2,-H51)</f>
        <v>1.1231105951023899</v>
      </c>
    </row>
    <row r="52" spans="1:16" x14ac:dyDescent="0.2">
      <c r="A52" s="4" t="s">
        <v>5</v>
      </c>
      <c r="B52" s="7"/>
      <c r="C52" s="4" t="s">
        <v>54</v>
      </c>
      <c r="D52" s="7"/>
      <c r="E52" s="8" t="s">
        <v>7</v>
      </c>
      <c r="F52" s="4"/>
      <c r="G52" s="4"/>
      <c r="H52" s="4"/>
      <c r="I52" s="5"/>
      <c r="O52" s="13" t="s">
        <v>20</v>
      </c>
      <c r="P52" s="13" t="s">
        <v>54</v>
      </c>
    </row>
    <row r="53" spans="1:16" x14ac:dyDescent="0.2">
      <c r="A53" s="4" t="s">
        <v>5</v>
      </c>
      <c r="B53" s="7"/>
      <c r="C53" s="4"/>
      <c r="D53" s="7"/>
      <c r="E53" s="4">
        <v>0</v>
      </c>
      <c r="F53" s="4"/>
      <c r="G53" s="4"/>
      <c r="H53" s="4"/>
      <c r="I53" s="5"/>
      <c r="N53" t="s">
        <v>60</v>
      </c>
      <c r="O53">
        <v>20.39</v>
      </c>
      <c r="P53">
        <v>31.279499999999999</v>
      </c>
    </row>
    <row r="54" spans="1:16" x14ac:dyDescent="0.2">
      <c r="A54" s="4" t="s">
        <v>6</v>
      </c>
      <c r="B54" s="7"/>
      <c r="C54" s="4" t="s">
        <v>54</v>
      </c>
      <c r="D54" s="6"/>
      <c r="E54">
        <f>P56</f>
        <v>30.4419</v>
      </c>
      <c r="F54" s="4">
        <f>AVERAGE(E54:E55)</f>
        <v>30.4419</v>
      </c>
      <c r="G54" s="4">
        <f>SUM(F54,-F61)</f>
        <v>10.722000000000001</v>
      </c>
      <c r="H54" s="4"/>
      <c r="I54" s="5"/>
      <c r="N54" t="s">
        <v>60</v>
      </c>
      <c r="O54">
        <v>20.1936</v>
      </c>
      <c r="P54">
        <v>31.133400000000002</v>
      </c>
    </row>
    <row r="55" spans="1:16" x14ac:dyDescent="0.2">
      <c r="A55" s="4" t="s">
        <v>6</v>
      </c>
      <c r="B55" s="7"/>
      <c r="C55" s="4" t="s">
        <v>54</v>
      </c>
      <c r="D55" s="4"/>
      <c r="E55" s="8" t="s">
        <v>7</v>
      </c>
      <c r="F55" s="4"/>
      <c r="G55" s="4"/>
      <c r="H55" s="4"/>
      <c r="I55" s="5"/>
      <c r="N55" t="s">
        <v>66</v>
      </c>
      <c r="O55">
        <v>19.757899999999999</v>
      </c>
      <c r="P55">
        <v>30.272600000000001</v>
      </c>
    </row>
    <row r="56" spans="1:16" x14ac:dyDescent="0.2">
      <c r="A56" s="4" t="s">
        <v>6</v>
      </c>
      <c r="B56" s="7"/>
      <c r="C56" s="4"/>
      <c r="D56" s="6"/>
      <c r="E56" s="4">
        <v>0</v>
      </c>
      <c r="F56" s="4"/>
      <c r="G56" s="4"/>
      <c r="H56" s="4"/>
      <c r="I56" s="5"/>
      <c r="N56" t="s">
        <v>66</v>
      </c>
      <c r="O56">
        <v>19.719899999999999</v>
      </c>
      <c r="P56">
        <v>30.4419</v>
      </c>
    </row>
    <row r="57" spans="1:16" ht="17" thickBot="1" x14ac:dyDescent="0.25">
      <c r="A57" s="12" t="s">
        <v>4</v>
      </c>
      <c r="B57" s="7"/>
      <c r="C57" s="4"/>
      <c r="D57" s="11"/>
      <c r="E57" s="11"/>
      <c r="F57" s="11"/>
      <c r="G57" s="4"/>
      <c r="H57" s="4"/>
      <c r="I57" s="5"/>
    </row>
    <row r="58" spans="1:16" ht="17" thickTop="1" x14ac:dyDescent="0.2">
      <c r="A58" s="4" t="s">
        <v>8</v>
      </c>
      <c r="B58" s="7"/>
      <c r="C58" s="4" t="s">
        <v>20</v>
      </c>
      <c r="D58" s="7"/>
      <c r="E58" s="10">
        <f>O53</f>
        <v>20.39</v>
      </c>
      <c r="F58" s="4">
        <f>AVERAGE(E58:E59)</f>
        <v>20.39</v>
      </c>
      <c r="G58" s="4"/>
      <c r="H58" s="4"/>
      <c r="I58" s="5"/>
    </row>
    <row r="59" spans="1:16" x14ac:dyDescent="0.2">
      <c r="A59" s="4" t="s">
        <v>5</v>
      </c>
      <c r="B59" s="7"/>
      <c r="C59" s="4" t="s">
        <v>20</v>
      </c>
      <c r="D59" s="7"/>
      <c r="E59" s="8" t="s">
        <v>7</v>
      </c>
      <c r="F59" s="4"/>
      <c r="G59" s="4"/>
      <c r="H59" s="4"/>
      <c r="I59" s="5"/>
    </row>
    <row r="60" spans="1:16" x14ac:dyDescent="0.2">
      <c r="A60" s="4" t="s">
        <v>5</v>
      </c>
      <c r="B60" s="7"/>
      <c r="C60" s="4"/>
      <c r="D60" s="7"/>
      <c r="E60" s="4">
        <v>0</v>
      </c>
      <c r="F60" s="4"/>
      <c r="G60" s="4"/>
      <c r="H60" s="4"/>
      <c r="I60" s="5"/>
    </row>
    <row r="61" spans="1:16" x14ac:dyDescent="0.2">
      <c r="A61" s="4" t="s">
        <v>6</v>
      </c>
      <c r="B61" s="7"/>
      <c r="C61" s="4" t="s">
        <v>20</v>
      </c>
      <c r="D61" s="6"/>
      <c r="E61">
        <f>O56</f>
        <v>19.719899999999999</v>
      </c>
      <c r="F61" s="4">
        <f>AVERAGE(E61:E62)</f>
        <v>19.719899999999999</v>
      </c>
      <c r="G61" s="4"/>
      <c r="H61" s="4"/>
      <c r="I61" s="5"/>
    </row>
    <row r="62" spans="1:16" x14ac:dyDescent="0.2">
      <c r="A62" s="4" t="s">
        <v>6</v>
      </c>
      <c r="B62" s="7"/>
      <c r="C62" s="4" t="s">
        <v>20</v>
      </c>
      <c r="D62" s="6"/>
      <c r="E62" s="8" t="s">
        <v>7</v>
      </c>
      <c r="F62" s="4"/>
      <c r="G62" s="4"/>
      <c r="H62" s="4"/>
      <c r="I62" s="5"/>
    </row>
    <row r="63" spans="1:16" x14ac:dyDescent="0.2">
      <c r="A63" s="4" t="s">
        <v>6</v>
      </c>
      <c r="B63" s="7"/>
      <c r="C63" s="4"/>
      <c r="D63" s="6"/>
      <c r="E63" s="4">
        <v>0</v>
      </c>
      <c r="F63" s="4"/>
      <c r="G63" s="4"/>
      <c r="H63" s="4"/>
      <c r="I63" s="5"/>
    </row>
    <row r="64" spans="1:16" ht="17" thickBot="1" x14ac:dyDescent="0.25">
      <c r="A64" s="4" t="s">
        <v>5</v>
      </c>
      <c r="B64" s="3" t="s">
        <v>4</v>
      </c>
      <c r="C64" s="4"/>
      <c r="D64" s="3"/>
      <c r="E64" s="3"/>
      <c r="F64" s="3"/>
      <c r="G64" s="3"/>
      <c r="H64" s="3"/>
      <c r="I64" s="2"/>
    </row>
    <row r="65" spans="1:76" ht="17" thickBot="1" x14ac:dyDescent="0.25">
      <c r="A65" s="4"/>
      <c r="B65" s="4"/>
      <c r="C65" s="4"/>
      <c r="D65" s="4"/>
      <c r="E65" s="4"/>
      <c r="F65" s="4"/>
      <c r="G65" s="4"/>
      <c r="H65" s="4"/>
      <c r="I65" s="4"/>
    </row>
    <row r="66" spans="1:76" x14ac:dyDescent="0.2">
      <c r="A66" s="20" t="s">
        <v>16</v>
      </c>
      <c r="B66" s="19" t="s">
        <v>15</v>
      </c>
      <c r="C66" s="19" t="s">
        <v>14</v>
      </c>
      <c r="D66" s="19" t="s">
        <v>13</v>
      </c>
      <c r="E66" s="19" t="s">
        <v>12</v>
      </c>
      <c r="F66" s="19" t="s">
        <v>11</v>
      </c>
      <c r="G66" s="19" t="s">
        <v>24</v>
      </c>
      <c r="H66" s="19" t="s">
        <v>25</v>
      </c>
      <c r="I66" s="18" t="s">
        <v>10</v>
      </c>
      <c r="K66" s="20" t="s">
        <v>16</v>
      </c>
      <c r="L66" s="19" t="s">
        <v>15</v>
      </c>
      <c r="M66" s="19" t="s">
        <v>14</v>
      </c>
      <c r="N66" s="19" t="s">
        <v>13</v>
      </c>
      <c r="O66" s="19" t="s">
        <v>12</v>
      </c>
      <c r="P66" s="19" t="s">
        <v>11</v>
      </c>
      <c r="Q66" s="19" t="s">
        <v>24</v>
      </c>
      <c r="R66" s="19" t="s">
        <v>25</v>
      </c>
      <c r="S66" s="18" t="s">
        <v>10</v>
      </c>
      <c r="BF66" s="20" t="s">
        <v>16</v>
      </c>
      <c r="BG66" s="19" t="s">
        <v>15</v>
      </c>
      <c r="BH66" s="19" t="s">
        <v>14</v>
      </c>
      <c r="BI66" s="19" t="s">
        <v>13</v>
      </c>
      <c r="BJ66" s="19" t="s">
        <v>12</v>
      </c>
      <c r="BK66" s="19" t="s">
        <v>11</v>
      </c>
      <c r="BL66" s="19" t="s">
        <v>24</v>
      </c>
      <c r="BM66" s="19" t="s">
        <v>25</v>
      </c>
      <c r="BN66" s="18" t="s">
        <v>10</v>
      </c>
      <c r="BP66" s="20" t="s">
        <v>16</v>
      </c>
      <c r="BQ66" s="19" t="s">
        <v>15</v>
      </c>
      <c r="BR66" s="19" t="s">
        <v>14</v>
      </c>
      <c r="BS66" s="19" t="s">
        <v>13</v>
      </c>
      <c r="BT66" s="19" t="s">
        <v>12</v>
      </c>
      <c r="BU66" s="19" t="s">
        <v>11</v>
      </c>
      <c r="BV66" s="19" t="s">
        <v>24</v>
      </c>
      <c r="BW66" s="19" t="s">
        <v>25</v>
      </c>
      <c r="BX66" s="18" t="s">
        <v>10</v>
      </c>
    </row>
    <row r="67" spans="1:76" x14ac:dyDescent="0.2">
      <c r="A67" s="17" t="s">
        <v>87</v>
      </c>
      <c r="B67" s="16" t="s">
        <v>26</v>
      </c>
      <c r="C67" s="4" t="s">
        <v>54</v>
      </c>
      <c r="D67" s="4"/>
      <c r="E67" s="15">
        <f>P87</f>
        <v>33.316600000000001</v>
      </c>
      <c r="F67" s="4">
        <f>AVERAGE(E67)</f>
        <v>33.316600000000001</v>
      </c>
      <c r="G67" s="4">
        <f>SUM(F67,-F74)</f>
        <v>9.4791000000000025</v>
      </c>
      <c r="H67" s="4">
        <f>SUM(G70,-G67)</f>
        <v>-2.0249000000000024</v>
      </c>
      <c r="I67" s="14">
        <f>POWER(2,-H67)</f>
        <v>4.0696366729156068</v>
      </c>
      <c r="K67" s="17" t="s">
        <v>88</v>
      </c>
      <c r="L67" s="16" t="s">
        <v>26</v>
      </c>
      <c r="M67" s="4" t="s">
        <v>54</v>
      </c>
      <c r="N67" s="4"/>
      <c r="O67" s="15">
        <f>P87</f>
        <v>33.316600000000001</v>
      </c>
      <c r="P67" s="4">
        <f>AVERAGE(O67)</f>
        <v>33.316600000000001</v>
      </c>
      <c r="Q67" s="4">
        <f>SUM(P67,-P74)</f>
        <v>9.4791000000000025</v>
      </c>
      <c r="R67" s="4">
        <f>SUM(Q70,-Q67)</f>
        <v>-2.8400000000004866E-2</v>
      </c>
      <c r="S67" s="14">
        <f>POWER(2,-R67)</f>
        <v>1.0198804146950287</v>
      </c>
      <c r="BF67" s="17" t="s">
        <v>85</v>
      </c>
      <c r="BG67" s="16" t="s">
        <v>26</v>
      </c>
      <c r="BH67" s="4" t="s">
        <v>54</v>
      </c>
      <c r="BI67" s="4"/>
      <c r="BJ67" s="15">
        <f>BU85</f>
        <v>18.143000000000001</v>
      </c>
      <c r="BK67" s="4">
        <f>AVERAGE(BJ67)</f>
        <v>18.143000000000001</v>
      </c>
      <c r="BL67" s="4">
        <f>SUM(BK67,-BK74)</f>
        <v>-6.6430000000000007</v>
      </c>
      <c r="BM67" s="4">
        <f>SUM(BL70,-BL67)</f>
        <v>2.1782000000000004</v>
      </c>
      <c r="BN67" s="14">
        <f>POWER(2,-BM67)</f>
        <v>0.22095125029544901</v>
      </c>
      <c r="BP67" s="17" t="s">
        <v>86</v>
      </c>
      <c r="BQ67" s="16" t="s">
        <v>26</v>
      </c>
      <c r="BR67" s="4" t="s">
        <v>54</v>
      </c>
      <c r="BS67" s="4"/>
      <c r="BT67" s="15">
        <f>BU85</f>
        <v>18.143000000000001</v>
      </c>
      <c r="BU67" s="4">
        <f>AVERAGE(BT67)</f>
        <v>18.143000000000001</v>
      </c>
      <c r="BV67" s="4">
        <f>SUM(BU67,-BU74)</f>
        <v>-6.6430000000000007</v>
      </c>
      <c r="BW67" s="4">
        <f>SUM(BV70,-BV67)</f>
        <v>9.7699999999999676E-2</v>
      </c>
      <c r="BX67" s="14">
        <f>POWER(2,-BW67)</f>
        <v>0.93452165499496209</v>
      </c>
    </row>
    <row r="68" spans="1:76" x14ac:dyDescent="0.2">
      <c r="A68" s="4" t="s">
        <v>5</v>
      </c>
      <c r="B68" s="7"/>
      <c r="C68" s="4" t="s">
        <v>54</v>
      </c>
      <c r="D68" s="7"/>
      <c r="F68" s="4"/>
      <c r="G68" s="4"/>
      <c r="H68" s="4"/>
      <c r="I68" s="5"/>
      <c r="K68" s="4" t="s">
        <v>5</v>
      </c>
      <c r="L68" s="7"/>
      <c r="M68" s="4" t="s">
        <v>54</v>
      </c>
      <c r="N68" s="7"/>
      <c r="P68" s="4"/>
      <c r="Q68" s="4"/>
      <c r="R68" s="4"/>
      <c r="S68" s="5"/>
      <c r="BF68" s="4" t="s">
        <v>5</v>
      </c>
      <c r="BG68" s="7"/>
      <c r="BH68" s="4" t="s">
        <v>54</v>
      </c>
      <c r="BI68" s="7"/>
      <c r="BK68" s="4"/>
      <c r="BL68" s="4"/>
      <c r="BM68" s="4"/>
      <c r="BN68" s="5"/>
      <c r="BP68" s="4" t="s">
        <v>5</v>
      </c>
      <c r="BQ68" s="7"/>
      <c r="BR68" s="4" t="s">
        <v>54</v>
      </c>
      <c r="BS68" s="7"/>
      <c r="BU68" s="4"/>
      <c r="BV68" s="4"/>
      <c r="BW68" s="4"/>
      <c r="BX68" s="5"/>
    </row>
    <row r="69" spans="1:76" x14ac:dyDescent="0.2">
      <c r="A69" s="4" t="s">
        <v>5</v>
      </c>
      <c r="B69" s="7"/>
      <c r="C69" s="4"/>
      <c r="D69" s="7"/>
      <c r="E69" s="4">
        <v>0</v>
      </c>
      <c r="F69" s="4"/>
      <c r="G69" s="4"/>
      <c r="H69" s="4"/>
      <c r="I69" s="5"/>
      <c r="K69" s="4" t="s">
        <v>5</v>
      </c>
      <c r="L69" s="7"/>
      <c r="M69" s="4"/>
      <c r="N69" s="7"/>
      <c r="O69" s="4">
        <v>0</v>
      </c>
      <c r="P69" s="4"/>
      <c r="Q69" s="4"/>
      <c r="R69" s="4"/>
      <c r="S69" s="5"/>
      <c r="BF69" s="4" t="s">
        <v>5</v>
      </c>
      <c r="BG69" s="7"/>
      <c r="BH69" s="4"/>
      <c r="BI69" s="7"/>
      <c r="BJ69" s="4">
        <v>0</v>
      </c>
      <c r="BK69" s="4"/>
      <c r="BL69" s="4"/>
      <c r="BM69" s="4"/>
      <c r="BN69" s="5"/>
      <c r="BP69" s="4" t="s">
        <v>5</v>
      </c>
      <c r="BQ69" s="7"/>
      <c r="BR69" s="4"/>
      <c r="BS69" s="7"/>
      <c r="BT69" s="4">
        <v>0</v>
      </c>
      <c r="BU69" s="4"/>
      <c r="BV69" s="4"/>
      <c r="BW69" s="4"/>
      <c r="BX69" s="5"/>
    </row>
    <row r="70" spans="1:76" x14ac:dyDescent="0.2">
      <c r="A70" s="4" t="s">
        <v>6</v>
      </c>
      <c r="B70" s="7"/>
      <c r="C70" s="4" t="s">
        <v>54</v>
      </c>
      <c r="D70" s="6"/>
      <c r="E70">
        <f>P89</f>
        <v>30.808</v>
      </c>
      <c r="F70" s="4">
        <f>AVERAGE(E70:E71)</f>
        <v>30.808</v>
      </c>
      <c r="G70" s="4">
        <f>SUM(F70,-F77)</f>
        <v>7.4542000000000002</v>
      </c>
      <c r="H70" s="4"/>
      <c r="I70" s="5"/>
      <c r="K70" s="4" t="s">
        <v>6</v>
      </c>
      <c r="L70" s="7"/>
      <c r="M70" s="4" t="s">
        <v>54</v>
      </c>
      <c r="N70" s="6"/>
      <c r="O70" s="15">
        <f>P88</f>
        <v>33.257599999999996</v>
      </c>
      <c r="P70" s="4">
        <f>AVERAGE(O70:O71)</f>
        <v>33.257599999999996</v>
      </c>
      <c r="Q70" s="4">
        <f>SUM(P70,-P77)</f>
        <v>9.4506999999999977</v>
      </c>
      <c r="R70" s="4"/>
      <c r="S70" s="5"/>
      <c r="BF70" s="4" t="s">
        <v>6</v>
      </c>
      <c r="BG70" s="7"/>
      <c r="BH70" s="4" t="s">
        <v>54</v>
      </c>
      <c r="BI70" s="6"/>
      <c r="BJ70">
        <f>BU87</f>
        <v>18.384599999999999</v>
      </c>
      <c r="BK70" s="4">
        <f>AVERAGE(BJ70:BJ71)</f>
        <v>18.384599999999999</v>
      </c>
      <c r="BL70" s="4">
        <f>SUM(BK70,-BK77)</f>
        <v>-4.4648000000000003</v>
      </c>
      <c r="BM70" s="4"/>
      <c r="BN70" s="5"/>
      <c r="BP70" s="4" t="s">
        <v>6</v>
      </c>
      <c r="BQ70" s="7"/>
      <c r="BR70" s="4" t="s">
        <v>54</v>
      </c>
      <c r="BS70" s="6"/>
      <c r="BT70" s="15">
        <f>BU86</f>
        <v>18.188199999999998</v>
      </c>
      <c r="BU70" s="4">
        <f>AVERAGE(BT70:BT71)</f>
        <v>18.188199999999998</v>
      </c>
      <c r="BV70" s="4">
        <f>SUM(BU70,-BU77)</f>
        <v>-6.545300000000001</v>
      </c>
      <c r="BW70" s="4"/>
      <c r="BX70" s="5"/>
    </row>
    <row r="71" spans="1:76" x14ac:dyDescent="0.2">
      <c r="A71" s="4" t="s">
        <v>6</v>
      </c>
      <c r="B71" s="7"/>
      <c r="C71" s="4" t="s">
        <v>54</v>
      </c>
      <c r="D71" s="4"/>
      <c r="E71" s="8" t="s">
        <v>7</v>
      </c>
      <c r="F71" s="4"/>
      <c r="G71" s="4"/>
      <c r="H71" s="4"/>
      <c r="I71" s="5"/>
      <c r="K71" s="4" t="s">
        <v>6</v>
      </c>
      <c r="L71" s="7"/>
      <c r="M71" s="4" t="s">
        <v>54</v>
      </c>
      <c r="N71" s="4"/>
      <c r="O71" s="8" t="s">
        <v>7</v>
      </c>
      <c r="P71" s="4"/>
      <c r="Q71" s="4"/>
      <c r="R71" s="4"/>
      <c r="S71" s="5"/>
      <c r="BF71" s="4" t="s">
        <v>6</v>
      </c>
      <c r="BG71" s="7"/>
      <c r="BH71" s="4" t="s">
        <v>54</v>
      </c>
      <c r="BI71" s="4"/>
      <c r="BJ71" s="8" t="s">
        <v>7</v>
      </c>
      <c r="BK71" s="4"/>
      <c r="BL71" s="4"/>
      <c r="BM71" s="4"/>
      <c r="BN71" s="5"/>
      <c r="BP71" s="4" t="s">
        <v>6</v>
      </c>
      <c r="BQ71" s="7"/>
      <c r="BR71" s="4" t="s">
        <v>54</v>
      </c>
      <c r="BS71" s="4"/>
      <c r="BT71" s="8" t="s">
        <v>7</v>
      </c>
      <c r="BU71" s="4"/>
      <c r="BV71" s="4"/>
      <c r="BW71" s="4"/>
      <c r="BX71" s="5"/>
    </row>
    <row r="72" spans="1:76" x14ac:dyDescent="0.2">
      <c r="A72" s="4" t="s">
        <v>6</v>
      </c>
      <c r="B72" s="7"/>
      <c r="C72" s="4"/>
      <c r="D72" s="6"/>
      <c r="E72" s="4">
        <v>0</v>
      </c>
      <c r="F72" s="4"/>
      <c r="G72" s="4"/>
      <c r="H72" s="4"/>
      <c r="I72" s="5"/>
      <c r="K72" s="4" t="s">
        <v>6</v>
      </c>
      <c r="L72" s="7"/>
      <c r="M72" s="4"/>
      <c r="N72" s="6"/>
      <c r="O72" s="4">
        <v>0</v>
      </c>
      <c r="P72" s="4"/>
      <c r="Q72" s="4"/>
      <c r="R72" s="4"/>
      <c r="S72" s="5"/>
      <c r="BF72" s="4" t="s">
        <v>6</v>
      </c>
      <c r="BG72" s="7"/>
      <c r="BH72" s="4"/>
      <c r="BI72" s="6"/>
      <c r="BJ72" s="4">
        <v>0</v>
      </c>
      <c r="BK72" s="4"/>
      <c r="BL72" s="4"/>
      <c r="BM72" s="4"/>
      <c r="BN72" s="5"/>
      <c r="BP72" s="4" t="s">
        <v>6</v>
      </c>
      <c r="BQ72" s="7"/>
      <c r="BR72" s="4"/>
      <c r="BS72" s="6"/>
      <c r="BT72" s="4">
        <v>0</v>
      </c>
      <c r="BU72" s="4"/>
      <c r="BV72" s="4"/>
      <c r="BW72" s="4"/>
      <c r="BX72" s="5"/>
    </row>
    <row r="73" spans="1:76" ht="17" thickBot="1" x14ac:dyDescent="0.25">
      <c r="A73" s="12" t="s">
        <v>4</v>
      </c>
      <c r="B73" s="7"/>
      <c r="C73" s="4"/>
      <c r="D73" s="11"/>
      <c r="E73" s="11"/>
      <c r="F73" s="11"/>
      <c r="G73" s="4"/>
      <c r="H73" s="4"/>
      <c r="I73" s="5"/>
      <c r="K73" s="12" t="s">
        <v>4</v>
      </c>
      <c r="L73" s="7"/>
      <c r="M73" s="4"/>
      <c r="N73" s="11"/>
      <c r="O73" s="11"/>
      <c r="P73" s="11"/>
      <c r="Q73" s="4"/>
      <c r="R73" s="4"/>
      <c r="S73" s="5"/>
      <c r="BF73" s="12" t="s">
        <v>4</v>
      </c>
      <c r="BG73" s="7"/>
      <c r="BH73" s="4"/>
      <c r="BI73" s="11"/>
      <c r="BJ73" s="11"/>
      <c r="BK73" s="11"/>
      <c r="BL73" s="4"/>
      <c r="BM73" s="4"/>
      <c r="BN73" s="5"/>
      <c r="BP73" s="12" t="s">
        <v>4</v>
      </c>
      <c r="BQ73" s="7"/>
      <c r="BR73" s="4"/>
      <c r="BS73" s="11"/>
      <c r="BT73" s="11"/>
      <c r="BU73" s="11"/>
      <c r="BV73" s="4"/>
      <c r="BW73" s="4"/>
      <c r="BX73" s="5"/>
    </row>
    <row r="74" spans="1:76" ht="17" thickTop="1" x14ac:dyDescent="0.2">
      <c r="A74" s="4" t="s">
        <v>8</v>
      </c>
      <c r="B74" s="7"/>
      <c r="C74" s="4" t="s">
        <v>20</v>
      </c>
      <c r="D74" s="7"/>
      <c r="E74" s="10">
        <f>O87</f>
        <v>23.837499999999999</v>
      </c>
      <c r="F74" s="4">
        <f>AVERAGE(E74)</f>
        <v>23.837499999999999</v>
      </c>
      <c r="G74" s="4"/>
      <c r="H74" s="4"/>
      <c r="I74" s="5"/>
      <c r="K74" s="4" t="s">
        <v>8</v>
      </c>
      <c r="L74" s="7"/>
      <c r="M74" s="4" t="s">
        <v>20</v>
      </c>
      <c r="N74" s="7"/>
      <c r="O74" s="10">
        <f>O87</f>
        <v>23.837499999999999</v>
      </c>
      <c r="P74" s="4">
        <f>AVERAGE(O74)</f>
        <v>23.837499999999999</v>
      </c>
      <c r="Q74" s="4"/>
      <c r="R74" s="4"/>
      <c r="S74" s="5"/>
      <c r="BF74" s="4" t="s">
        <v>8</v>
      </c>
      <c r="BG74" s="7"/>
      <c r="BH74" s="4" t="s">
        <v>20</v>
      </c>
      <c r="BI74" s="7"/>
      <c r="BJ74" s="10">
        <f>BT85</f>
        <v>24.786000000000001</v>
      </c>
      <c r="BK74" s="4">
        <f>AVERAGE(BJ74)</f>
        <v>24.786000000000001</v>
      </c>
      <c r="BL74" s="4"/>
      <c r="BM74" s="4"/>
      <c r="BN74" s="5"/>
      <c r="BP74" s="4" t="s">
        <v>8</v>
      </c>
      <c r="BQ74" s="7"/>
      <c r="BR74" s="4" t="s">
        <v>20</v>
      </c>
      <c r="BS74" s="7"/>
      <c r="BT74" s="10">
        <f>BT85</f>
        <v>24.786000000000001</v>
      </c>
      <c r="BU74" s="4">
        <f>AVERAGE(BT74)</f>
        <v>24.786000000000001</v>
      </c>
      <c r="BV74" s="4"/>
      <c r="BW74" s="4"/>
      <c r="BX74" s="5"/>
    </row>
    <row r="75" spans="1:76" x14ac:dyDescent="0.2">
      <c r="A75" s="4" t="s">
        <v>5</v>
      </c>
      <c r="B75" s="7"/>
      <c r="C75" s="4" t="s">
        <v>20</v>
      </c>
      <c r="D75" s="7"/>
      <c r="F75" s="4"/>
      <c r="G75" s="4"/>
      <c r="H75" s="4"/>
      <c r="I75" s="5"/>
      <c r="K75" s="4" t="s">
        <v>5</v>
      </c>
      <c r="L75" s="7"/>
      <c r="M75" s="4" t="s">
        <v>20</v>
      </c>
      <c r="N75" s="7"/>
      <c r="P75" s="4"/>
      <c r="Q75" s="4"/>
      <c r="R75" s="4"/>
      <c r="S75" s="5"/>
      <c r="BF75" s="4" t="s">
        <v>5</v>
      </c>
      <c r="BG75" s="7"/>
      <c r="BH75" s="4" t="s">
        <v>20</v>
      </c>
      <c r="BI75" s="7"/>
      <c r="BK75" s="4"/>
      <c r="BL75" s="4"/>
      <c r="BM75" s="4"/>
      <c r="BN75" s="5"/>
      <c r="BP75" s="4" t="s">
        <v>5</v>
      </c>
      <c r="BQ75" s="7"/>
      <c r="BR75" s="4" t="s">
        <v>20</v>
      </c>
      <c r="BS75" s="7"/>
      <c r="BU75" s="4"/>
      <c r="BV75" s="4"/>
      <c r="BW75" s="4"/>
      <c r="BX75" s="5"/>
    </row>
    <row r="76" spans="1:76" x14ac:dyDescent="0.2">
      <c r="A76" s="4" t="s">
        <v>5</v>
      </c>
      <c r="B76" s="7"/>
      <c r="C76" s="4"/>
      <c r="D76" s="7"/>
      <c r="E76" s="4">
        <v>0</v>
      </c>
      <c r="F76" s="4"/>
      <c r="G76" s="4"/>
      <c r="H76" s="4"/>
      <c r="I76" s="5"/>
      <c r="K76" s="4" t="s">
        <v>5</v>
      </c>
      <c r="L76" s="7"/>
      <c r="M76" s="4"/>
      <c r="N76" s="7"/>
      <c r="O76" s="4">
        <v>0</v>
      </c>
      <c r="P76" s="4"/>
      <c r="Q76" s="4"/>
      <c r="R76" s="4"/>
      <c r="S76" s="5"/>
      <c r="BF76" s="4" t="s">
        <v>5</v>
      </c>
      <c r="BG76" s="7"/>
      <c r="BH76" s="4"/>
      <c r="BI76" s="7"/>
      <c r="BJ76" s="4">
        <v>0</v>
      </c>
      <c r="BK76" s="4"/>
      <c r="BL76" s="4"/>
      <c r="BM76" s="4"/>
      <c r="BN76" s="5"/>
      <c r="BP76" s="4" t="s">
        <v>5</v>
      </c>
      <c r="BQ76" s="7"/>
      <c r="BR76" s="4"/>
      <c r="BS76" s="7"/>
      <c r="BT76" s="4">
        <v>0</v>
      </c>
      <c r="BU76" s="4"/>
      <c r="BV76" s="4"/>
      <c r="BW76" s="4"/>
      <c r="BX76" s="5"/>
    </row>
    <row r="77" spans="1:76" x14ac:dyDescent="0.2">
      <c r="A77" s="4" t="s">
        <v>6</v>
      </c>
      <c r="B77" s="7"/>
      <c r="C77" s="4" t="s">
        <v>20</v>
      </c>
      <c r="D77" s="6"/>
      <c r="E77">
        <f>O89</f>
        <v>23.3538</v>
      </c>
      <c r="F77" s="4">
        <f>AVERAGE(E77:E78)</f>
        <v>23.3538</v>
      </c>
      <c r="G77" s="4"/>
      <c r="H77" s="4"/>
      <c r="I77" s="5"/>
      <c r="K77" s="4" t="s">
        <v>6</v>
      </c>
      <c r="L77" s="7"/>
      <c r="M77" s="4" t="s">
        <v>20</v>
      </c>
      <c r="N77" s="6"/>
      <c r="O77" s="21">
        <f>O88</f>
        <v>23.806899999999999</v>
      </c>
      <c r="P77" s="4">
        <f>AVERAGE(O77:O78)</f>
        <v>23.806899999999999</v>
      </c>
      <c r="Q77" s="4"/>
      <c r="R77" s="4"/>
      <c r="S77" s="5"/>
      <c r="BF77" s="4" t="s">
        <v>6</v>
      </c>
      <c r="BG77" s="7"/>
      <c r="BH77" s="4" t="s">
        <v>20</v>
      </c>
      <c r="BI77" s="6"/>
      <c r="BJ77">
        <f>BT87</f>
        <v>22.849399999999999</v>
      </c>
      <c r="BK77" s="4">
        <f>AVERAGE(BJ77:BJ78)</f>
        <v>22.849399999999999</v>
      </c>
      <c r="BL77" s="4"/>
      <c r="BM77" s="4"/>
      <c r="BN77" s="5"/>
      <c r="BP77" s="4" t="s">
        <v>6</v>
      </c>
      <c r="BQ77" s="7"/>
      <c r="BR77" s="4" t="s">
        <v>20</v>
      </c>
      <c r="BS77" s="6"/>
      <c r="BT77" s="21">
        <f>BT86</f>
        <v>24.733499999999999</v>
      </c>
      <c r="BU77" s="4">
        <f>AVERAGE(BT77:BT78)</f>
        <v>24.733499999999999</v>
      </c>
      <c r="BV77" s="4"/>
      <c r="BW77" s="4"/>
      <c r="BX77" s="5"/>
    </row>
    <row r="78" spans="1:76" x14ac:dyDescent="0.2">
      <c r="A78" s="4" t="s">
        <v>6</v>
      </c>
      <c r="B78" s="7"/>
      <c r="C78" s="4" t="s">
        <v>20</v>
      </c>
      <c r="D78" s="6"/>
      <c r="E78" s="8" t="s">
        <v>7</v>
      </c>
      <c r="F78" s="4"/>
      <c r="G78" s="4"/>
      <c r="H78" s="4"/>
      <c r="I78" s="5"/>
      <c r="K78" s="4" t="s">
        <v>6</v>
      </c>
      <c r="L78" s="7"/>
      <c r="M78" s="4" t="s">
        <v>20</v>
      </c>
      <c r="N78" s="6"/>
      <c r="O78" s="8" t="s">
        <v>7</v>
      </c>
      <c r="P78" s="4"/>
      <c r="Q78" s="4"/>
      <c r="R78" s="4"/>
      <c r="S78" s="5"/>
      <c r="BF78" s="4" t="s">
        <v>6</v>
      </c>
      <c r="BG78" s="7"/>
      <c r="BH78" s="4" t="s">
        <v>20</v>
      </c>
      <c r="BI78" s="6"/>
      <c r="BJ78" s="8" t="s">
        <v>7</v>
      </c>
      <c r="BK78" s="4"/>
      <c r="BL78" s="4"/>
      <c r="BM78" s="4"/>
      <c r="BN78" s="5"/>
      <c r="BP78" s="4" t="s">
        <v>6</v>
      </c>
      <c r="BQ78" s="7"/>
      <c r="BR78" s="4" t="s">
        <v>20</v>
      </c>
      <c r="BS78" s="6"/>
      <c r="BT78" s="8" t="s">
        <v>7</v>
      </c>
      <c r="BU78" s="4"/>
      <c r="BV78" s="4"/>
      <c r="BW78" s="4"/>
      <c r="BX78" s="5"/>
    </row>
    <row r="79" spans="1:76" x14ac:dyDescent="0.2">
      <c r="A79" s="4" t="s">
        <v>6</v>
      </c>
      <c r="B79" s="7"/>
      <c r="C79" s="4"/>
      <c r="D79" s="6"/>
      <c r="E79" s="4">
        <v>0</v>
      </c>
      <c r="F79" s="4"/>
      <c r="G79" s="4"/>
      <c r="H79" s="4"/>
      <c r="I79" s="5"/>
      <c r="K79" s="4" t="s">
        <v>6</v>
      </c>
      <c r="L79" s="7"/>
      <c r="M79" s="4"/>
      <c r="N79" s="6"/>
      <c r="O79" s="4">
        <v>0</v>
      </c>
      <c r="P79" s="4"/>
      <c r="Q79" s="4"/>
      <c r="R79" s="4"/>
      <c r="S79" s="5"/>
      <c r="BF79" s="4" t="s">
        <v>6</v>
      </c>
      <c r="BG79" s="7"/>
      <c r="BH79" s="4"/>
      <c r="BI79" s="6"/>
      <c r="BJ79" s="4">
        <v>0</v>
      </c>
      <c r="BK79" s="4"/>
      <c r="BL79" s="4"/>
      <c r="BM79" s="4"/>
      <c r="BN79" s="5"/>
      <c r="BP79" s="4" t="s">
        <v>6</v>
      </c>
      <c r="BQ79" s="7"/>
      <c r="BR79" s="4"/>
      <c r="BS79" s="6"/>
      <c r="BT79" s="4">
        <v>0</v>
      </c>
      <c r="BU79" s="4"/>
      <c r="BV79" s="4"/>
      <c r="BW79" s="4"/>
      <c r="BX79" s="5"/>
    </row>
    <row r="80" spans="1:76" ht="17" thickBot="1" x14ac:dyDescent="0.25">
      <c r="A80" s="4" t="s">
        <v>5</v>
      </c>
      <c r="B80" s="3" t="s">
        <v>4</v>
      </c>
      <c r="C80" s="4"/>
      <c r="D80" s="3"/>
      <c r="E80" s="3"/>
      <c r="F80" s="3"/>
      <c r="G80" s="3"/>
      <c r="H80" s="3"/>
      <c r="I80" s="2"/>
      <c r="K80" s="4" t="s">
        <v>5</v>
      </c>
      <c r="L80" s="3" t="s">
        <v>4</v>
      </c>
      <c r="M80" s="4"/>
      <c r="N80" s="3"/>
      <c r="O80" s="3"/>
      <c r="P80" s="3"/>
      <c r="Q80" s="3"/>
      <c r="R80" s="3"/>
      <c r="S80" s="2"/>
      <c r="BF80" s="4" t="s">
        <v>5</v>
      </c>
      <c r="BG80" s="3" t="s">
        <v>4</v>
      </c>
      <c r="BH80" s="4"/>
      <c r="BI80" s="3"/>
      <c r="BJ80" s="3"/>
      <c r="BK80" s="3"/>
      <c r="BL80" s="3"/>
      <c r="BM80" s="3"/>
      <c r="BN80" s="2"/>
      <c r="BP80" s="4" t="s">
        <v>5</v>
      </c>
      <c r="BQ80" s="3" t="s">
        <v>4</v>
      </c>
      <c r="BR80" s="4"/>
      <c r="BS80" s="3"/>
      <c r="BT80" s="3"/>
      <c r="BU80" s="3"/>
      <c r="BV80" s="3"/>
      <c r="BW80" s="3"/>
      <c r="BX80" s="2"/>
    </row>
    <row r="81" spans="1:73" ht="17" thickBot="1" x14ac:dyDescent="0.25"/>
    <row r="82" spans="1:73" x14ac:dyDescent="0.2">
      <c r="A82" s="20" t="s">
        <v>16</v>
      </c>
      <c r="B82" s="19" t="s">
        <v>15</v>
      </c>
      <c r="C82" s="19" t="s">
        <v>14</v>
      </c>
      <c r="D82" s="19" t="s">
        <v>13</v>
      </c>
      <c r="E82" s="19" t="s">
        <v>12</v>
      </c>
      <c r="F82" s="19" t="s">
        <v>11</v>
      </c>
      <c r="G82" s="19" t="s">
        <v>24</v>
      </c>
      <c r="H82" s="19" t="s">
        <v>25</v>
      </c>
      <c r="I82" s="18" t="s">
        <v>10</v>
      </c>
      <c r="BF82" s="20" t="s">
        <v>16</v>
      </c>
      <c r="BG82" s="19" t="s">
        <v>15</v>
      </c>
      <c r="BH82" s="19" t="s">
        <v>14</v>
      </c>
      <c r="BI82" s="19" t="s">
        <v>13</v>
      </c>
      <c r="BJ82" s="19" t="s">
        <v>12</v>
      </c>
      <c r="BK82" s="19" t="s">
        <v>11</v>
      </c>
      <c r="BL82" s="19" t="s">
        <v>24</v>
      </c>
      <c r="BM82" s="19" t="s">
        <v>25</v>
      </c>
      <c r="BN82" s="18" t="s">
        <v>10</v>
      </c>
    </row>
    <row r="83" spans="1:73" x14ac:dyDescent="0.2">
      <c r="A83" s="17" t="s">
        <v>87</v>
      </c>
      <c r="B83" s="16" t="s">
        <v>28</v>
      </c>
      <c r="C83" s="4" t="s">
        <v>54</v>
      </c>
      <c r="D83" s="4"/>
      <c r="E83" s="15">
        <f>P87</f>
        <v>33.316600000000001</v>
      </c>
      <c r="F83" s="4">
        <f>AVERAGE(E83:E84)</f>
        <v>33.316600000000001</v>
      </c>
      <c r="G83" s="4">
        <f>SUM(F83,-F90)</f>
        <v>9.4791000000000025</v>
      </c>
      <c r="H83" s="4">
        <f>SUM(G86,-G83)</f>
        <v>-2.4319000000000024</v>
      </c>
      <c r="I83" s="14">
        <f>POWER(2,-H83)</f>
        <v>5.3960360996749266</v>
      </c>
      <c r="BF83" s="17" t="s">
        <v>85</v>
      </c>
      <c r="BG83" s="16" t="s">
        <v>28</v>
      </c>
      <c r="BH83" s="4" t="s">
        <v>54</v>
      </c>
      <c r="BI83" s="4"/>
      <c r="BJ83" s="15">
        <f>BU85</f>
        <v>18.143000000000001</v>
      </c>
      <c r="BK83" s="4">
        <f>AVERAGE(BJ83:BJ84)</f>
        <v>18.143000000000001</v>
      </c>
      <c r="BL83" s="4">
        <f>SUM(BK83,-BK90)</f>
        <v>-6.6430000000000007</v>
      </c>
      <c r="BM83" s="4">
        <f>SUM(BL86,-BL83)</f>
        <v>2.2745999999999995</v>
      </c>
      <c r="BN83" s="14">
        <f>POWER(2,-BM83)</f>
        <v>0.20666987265148809</v>
      </c>
    </row>
    <row r="84" spans="1:73" x14ac:dyDescent="0.2">
      <c r="A84" s="4" t="s">
        <v>5</v>
      </c>
      <c r="B84" s="7"/>
      <c r="C84" s="4" t="s">
        <v>54</v>
      </c>
      <c r="D84" s="7"/>
      <c r="E84" s="8" t="s">
        <v>7</v>
      </c>
      <c r="F84" s="4"/>
      <c r="G84" s="4"/>
      <c r="H84" s="4"/>
      <c r="I84" s="5"/>
      <c r="BF84" s="4" t="s">
        <v>5</v>
      </c>
      <c r="BG84" s="7"/>
      <c r="BH84" s="4" t="s">
        <v>54</v>
      </c>
      <c r="BI84" s="7"/>
      <c r="BJ84" s="8" t="s">
        <v>7</v>
      </c>
      <c r="BK84" s="4"/>
      <c r="BL84" s="4"/>
      <c r="BM84" s="4"/>
      <c r="BN84" s="5"/>
      <c r="BT84" s="13" t="s">
        <v>20</v>
      </c>
      <c r="BU84" s="13" t="s">
        <v>54</v>
      </c>
    </row>
    <row r="85" spans="1:73" x14ac:dyDescent="0.2">
      <c r="A85" s="4" t="s">
        <v>5</v>
      </c>
      <c r="B85" s="7"/>
      <c r="C85" s="4"/>
      <c r="D85" s="7"/>
      <c r="E85" s="4">
        <v>0</v>
      </c>
      <c r="F85" s="4"/>
      <c r="G85" s="4"/>
      <c r="H85" s="4"/>
      <c r="I85" s="5"/>
      <c r="BF85" s="4" t="s">
        <v>5</v>
      </c>
      <c r="BG85" s="7"/>
      <c r="BH85" s="4"/>
      <c r="BI85" s="7"/>
      <c r="BJ85" s="4">
        <v>0</v>
      </c>
      <c r="BK85" s="4"/>
      <c r="BL85" s="4"/>
      <c r="BM85" s="4"/>
      <c r="BN85" s="5"/>
      <c r="BS85" s="22" t="s">
        <v>89</v>
      </c>
      <c r="BT85" s="23">
        <v>24.786000000000001</v>
      </c>
      <c r="BU85" s="23">
        <v>18.143000000000001</v>
      </c>
    </row>
    <row r="86" spans="1:73" x14ac:dyDescent="0.2">
      <c r="A86" s="4" t="s">
        <v>6</v>
      </c>
      <c r="B86" s="7"/>
      <c r="C86" s="4" t="s">
        <v>54</v>
      </c>
      <c r="D86" s="6"/>
      <c r="E86">
        <f>P90</f>
        <v>30.3827</v>
      </c>
      <c r="F86" s="4">
        <f>AVERAGE(E86:E87)</f>
        <v>30.3827</v>
      </c>
      <c r="G86" s="4">
        <f>SUM(F86,-F93)</f>
        <v>7.0472000000000001</v>
      </c>
      <c r="H86" s="4"/>
      <c r="I86" s="5"/>
      <c r="O86" s="13" t="s">
        <v>20</v>
      </c>
      <c r="P86" s="13" t="s">
        <v>54</v>
      </c>
      <c r="BF86" s="4" t="s">
        <v>6</v>
      </c>
      <c r="BG86" s="7"/>
      <c r="BH86" s="4" t="s">
        <v>54</v>
      </c>
      <c r="BI86" s="6"/>
      <c r="BJ86">
        <f>BU88</f>
        <v>18.382899999999999</v>
      </c>
      <c r="BK86" s="4">
        <f>AVERAGE(BJ86:BJ87)</f>
        <v>18.382899999999999</v>
      </c>
      <c r="BL86" s="4">
        <f>SUM(BK86,-BK93)</f>
        <v>-4.3684000000000012</v>
      </c>
      <c r="BM86" s="4"/>
      <c r="BN86" s="5"/>
      <c r="BS86" s="22" t="s">
        <v>89</v>
      </c>
      <c r="BT86" s="23">
        <v>24.733499999999999</v>
      </c>
      <c r="BU86" s="23">
        <v>18.188199999999998</v>
      </c>
    </row>
    <row r="87" spans="1:73" x14ac:dyDescent="0.2">
      <c r="A87" s="4" t="s">
        <v>6</v>
      </c>
      <c r="B87" s="7"/>
      <c r="C87" s="4" t="s">
        <v>54</v>
      </c>
      <c r="D87" s="4"/>
      <c r="E87" s="8" t="s">
        <v>7</v>
      </c>
      <c r="F87" s="4"/>
      <c r="G87" s="4"/>
      <c r="H87" s="4"/>
      <c r="I87" s="5"/>
      <c r="N87" t="s">
        <v>61</v>
      </c>
      <c r="O87">
        <v>23.837499999999999</v>
      </c>
      <c r="P87">
        <v>33.316600000000001</v>
      </c>
      <c r="BF87" s="4" t="s">
        <v>6</v>
      </c>
      <c r="BG87" s="7"/>
      <c r="BH87" s="4" t="s">
        <v>54</v>
      </c>
      <c r="BI87" s="4"/>
      <c r="BJ87" s="8" t="s">
        <v>7</v>
      </c>
      <c r="BK87" s="4"/>
      <c r="BL87" s="4"/>
      <c r="BM87" s="4"/>
      <c r="BN87" s="5"/>
      <c r="BS87" s="22" t="s">
        <v>90</v>
      </c>
      <c r="BT87" s="24">
        <v>22.849399999999999</v>
      </c>
      <c r="BU87" s="24">
        <v>18.384599999999999</v>
      </c>
    </row>
    <row r="88" spans="1:73" x14ac:dyDescent="0.2">
      <c r="A88" s="4" t="s">
        <v>6</v>
      </c>
      <c r="B88" s="7"/>
      <c r="C88" s="4"/>
      <c r="D88" s="6"/>
      <c r="E88" s="4">
        <v>0</v>
      </c>
      <c r="F88" s="4"/>
      <c r="G88" s="4"/>
      <c r="H88" s="4"/>
      <c r="I88" s="5"/>
      <c r="N88" t="s">
        <v>61</v>
      </c>
      <c r="O88">
        <v>23.806899999999999</v>
      </c>
      <c r="P88">
        <v>33.257599999999996</v>
      </c>
      <c r="BF88" s="4" t="s">
        <v>6</v>
      </c>
      <c r="BG88" s="7"/>
      <c r="BH88" s="4"/>
      <c r="BI88" s="6"/>
      <c r="BJ88" s="4">
        <v>0</v>
      </c>
      <c r="BK88" s="4"/>
      <c r="BL88" s="4"/>
      <c r="BM88" s="4"/>
      <c r="BN88" s="5"/>
      <c r="BS88" s="22" t="s">
        <v>91</v>
      </c>
      <c r="BT88" s="24">
        <v>22.751300000000001</v>
      </c>
      <c r="BU88" s="24">
        <v>18.382899999999999</v>
      </c>
    </row>
    <row r="89" spans="1:73" ht="17" thickBot="1" x14ac:dyDescent="0.25">
      <c r="A89" s="12" t="s">
        <v>4</v>
      </c>
      <c r="B89" s="7"/>
      <c r="C89" s="4"/>
      <c r="D89" s="11"/>
      <c r="E89" s="11"/>
      <c r="F89" s="11"/>
      <c r="G89" s="4"/>
      <c r="H89" s="4"/>
      <c r="I89" s="5"/>
      <c r="N89" t="s">
        <v>67</v>
      </c>
      <c r="O89">
        <v>23.3538</v>
      </c>
      <c r="P89">
        <v>30.808</v>
      </c>
      <c r="BF89" s="12" t="s">
        <v>4</v>
      </c>
      <c r="BG89" s="7"/>
      <c r="BH89" s="4"/>
      <c r="BI89" s="11"/>
      <c r="BJ89" s="11"/>
      <c r="BK89" s="11"/>
      <c r="BL89" s="4"/>
      <c r="BM89" s="4"/>
      <c r="BN89" s="5"/>
    </row>
    <row r="90" spans="1:73" ht="17" thickTop="1" x14ac:dyDescent="0.2">
      <c r="A90" s="4" t="s">
        <v>8</v>
      </c>
      <c r="B90" s="7"/>
      <c r="C90" s="4" t="s">
        <v>20</v>
      </c>
      <c r="D90" s="7"/>
      <c r="E90" s="10">
        <f>O87</f>
        <v>23.837499999999999</v>
      </c>
      <c r="F90" s="4">
        <f>AVERAGE(E90:E91)</f>
        <v>23.837499999999999</v>
      </c>
      <c r="G90" s="4"/>
      <c r="H90" s="4"/>
      <c r="I90" s="5"/>
      <c r="N90" t="s">
        <v>67</v>
      </c>
      <c r="O90">
        <v>23.3355</v>
      </c>
      <c r="P90">
        <v>30.3827</v>
      </c>
      <c r="BF90" s="4" t="s">
        <v>8</v>
      </c>
      <c r="BG90" s="7"/>
      <c r="BH90" s="4" t="s">
        <v>20</v>
      </c>
      <c r="BI90" s="7"/>
      <c r="BJ90" s="10">
        <f>BT85</f>
        <v>24.786000000000001</v>
      </c>
      <c r="BK90" s="4">
        <f>AVERAGE(BJ90:BJ91)</f>
        <v>24.786000000000001</v>
      </c>
      <c r="BL90" s="4"/>
      <c r="BM90" s="4"/>
      <c r="BN90" s="5"/>
    </row>
    <row r="91" spans="1:73" x14ac:dyDescent="0.2">
      <c r="A91" s="4" t="s">
        <v>5</v>
      </c>
      <c r="B91" s="7"/>
      <c r="C91" s="4" t="s">
        <v>20</v>
      </c>
      <c r="D91" s="7"/>
      <c r="E91" s="8" t="s">
        <v>7</v>
      </c>
      <c r="F91" s="4"/>
      <c r="G91" s="4"/>
      <c r="H91" s="4"/>
      <c r="I91" s="5"/>
      <c r="BF91" s="4" t="s">
        <v>5</v>
      </c>
      <c r="BG91" s="7"/>
      <c r="BH91" s="4" t="s">
        <v>20</v>
      </c>
      <c r="BI91" s="7"/>
      <c r="BJ91" s="8" t="s">
        <v>7</v>
      </c>
      <c r="BK91" s="4"/>
      <c r="BL91" s="4"/>
      <c r="BM91" s="4"/>
      <c r="BN91" s="5"/>
    </row>
    <row r="92" spans="1:73" x14ac:dyDescent="0.2">
      <c r="A92" s="4" t="s">
        <v>5</v>
      </c>
      <c r="B92" s="7"/>
      <c r="C92" s="4"/>
      <c r="D92" s="7"/>
      <c r="E92" s="4">
        <v>0</v>
      </c>
      <c r="F92" s="4"/>
      <c r="G92" s="4"/>
      <c r="H92" s="4"/>
      <c r="I92" s="5"/>
      <c r="BF92" s="4" t="s">
        <v>5</v>
      </c>
      <c r="BG92" s="7"/>
      <c r="BH92" s="4"/>
      <c r="BI92" s="7"/>
      <c r="BJ92" s="4">
        <v>0</v>
      </c>
      <c r="BK92" s="4"/>
      <c r="BL92" s="4"/>
      <c r="BM92" s="4"/>
      <c r="BN92" s="5"/>
    </row>
    <row r="93" spans="1:73" x14ac:dyDescent="0.2">
      <c r="A93" s="4" t="s">
        <v>6</v>
      </c>
      <c r="B93" s="7"/>
      <c r="C93" s="4" t="s">
        <v>20</v>
      </c>
      <c r="D93" s="6"/>
      <c r="E93">
        <f>O90</f>
        <v>23.3355</v>
      </c>
      <c r="F93" s="4">
        <f>AVERAGE(E93:E94)</f>
        <v>23.3355</v>
      </c>
      <c r="G93" s="4"/>
      <c r="H93" s="4"/>
      <c r="I93" s="5"/>
      <c r="BF93" s="4" t="s">
        <v>6</v>
      </c>
      <c r="BG93" s="7"/>
      <c r="BH93" s="4" t="s">
        <v>20</v>
      </c>
      <c r="BI93" s="6"/>
      <c r="BJ93">
        <f>BT88</f>
        <v>22.751300000000001</v>
      </c>
      <c r="BK93" s="4">
        <f>AVERAGE(BJ93:BJ94)</f>
        <v>22.751300000000001</v>
      </c>
      <c r="BL93" s="4"/>
      <c r="BM93" s="4"/>
      <c r="BN93" s="5"/>
    </row>
    <row r="94" spans="1:73" x14ac:dyDescent="0.2">
      <c r="A94" s="4" t="s">
        <v>6</v>
      </c>
      <c r="B94" s="7"/>
      <c r="C94" s="4" t="s">
        <v>20</v>
      </c>
      <c r="D94" s="6"/>
      <c r="E94" s="8" t="s">
        <v>7</v>
      </c>
      <c r="F94" s="4"/>
      <c r="G94" s="4"/>
      <c r="H94" s="4"/>
      <c r="I94" s="5"/>
      <c r="BF94" s="4" t="s">
        <v>6</v>
      </c>
      <c r="BG94" s="7"/>
      <c r="BH94" s="4" t="s">
        <v>20</v>
      </c>
      <c r="BI94" s="6"/>
      <c r="BJ94" s="8" t="s">
        <v>7</v>
      </c>
      <c r="BK94" s="4"/>
      <c r="BL94" s="4"/>
      <c r="BM94" s="4"/>
      <c r="BN94" s="5"/>
    </row>
    <row r="95" spans="1:73" x14ac:dyDescent="0.2">
      <c r="A95" s="4" t="s">
        <v>6</v>
      </c>
      <c r="B95" s="7"/>
      <c r="C95" s="4"/>
      <c r="D95" s="6"/>
      <c r="E95" s="4">
        <v>0</v>
      </c>
      <c r="F95" s="4"/>
      <c r="G95" s="4"/>
      <c r="H95" s="4"/>
      <c r="I95" s="5"/>
      <c r="BF95" s="4" t="s">
        <v>6</v>
      </c>
      <c r="BG95" s="7"/>
      <c r="BH95" s="4"/>
      <c r="BI95" s="6"/>
      <c r="BJ95" s="4">
        <v>0</v>
      </c>
      <c r="BK95" s="4"/>
      <c r="BL95" s="4"/>
      <c r="BM95" s="4"/>
      <c r="BN95" s="5"/>
    </row>
    <row r="96" spans="1:73" ht="17" thickBot="1" x14ac:dyDescent="0.25">
      <c r="A96" s="4" t="s">
        <v>5</v>
      </c>
      <c r="B96" s="3" t="s">
        <v>4</v>
      </c>
      <c r="C96" s="4"/>
      <c r="D96" s="3"/>
      <c r="E96" s="3"/>
      <c r="F96" s="3"/>
      <c r="G96" s="3"/>
      <c r="H96" s="3"/>
      <c r="I96" s="2"/>
      <c r="BF96" s="4" t="s">
        <v>5</v>
      </c>
      <c r="BG96" s="3" t="s">
        <v>4</v>
      </c>
      <c r="BH96" s="4"/>
      <c r="BI96" s="3"/>
      <c r="BJ96" s="3"/>
      <c r="BK96" s="3"/>
      <c r="BL96" s="3"/>
      <c r="BM96" s="3"/>
      <c r="BN96" s="2"/>
    </row>
    <row r="97" spans="1:19" ht="17" thickBot="1" x14ac:dyDescent="0.25">
      <c r="A97" s="4"/>
      <c r="B97" s="4"/>
      <c r="C97" s="4"/>
      <c r="D97" s="4"/>
      <c r="E97" s="4"/>
      <c r="F97" s="4"/>
      <c r="G97" s="4"/>
      <c r="H97" s="4"/>
      <c r="I97" s="4"/>
    </row>
    <row r="98" spans="1:19" x14ac:dyDescent="0.2">
      <c r="A98" s="20" t="s">
        <v>16</v>
      </c>
      <c r="B98" s="19" t="s">
        <v>15</v>
      </c>
      <c r="C98" s="19" t="s">
        <v>14</v>
      </c>
      <c r="D98" s="19" t="s">
        <v>13</v>
      </c>
      <c r="E98" s="19" t="s">
        <v>12</v>
      </c>
      <c r="F98" s="19" t="s">
        <v>11</v>
      </c>
      <c r="G98" s="19" t="s">
        <v>24</v>
      </c>
      <c r="H98" s="19" t="s">
        <v>25</v>
      </c>
      <c r="I98" s="18" t="s">
        <v>10</v>
      </c>
      <c r="K98" s="20" t="s">
        <v>16</v>
      </c>
      <c r="L98" s="19" t="s">
        <v>15</v>
      </c>
      <c r="M98" s="19" t="s">
        <v>14</v>
      </c>
      <c r="N98" s="19" t="s">
        <v>13</v>
      </c>
      <c r="O98" s="19" t="s">
        <v>12</v>
      </c>
      <c r="P98" s="19" t="s">
        <v>11</v>
      </c>
      <c r="Q98" s="19" t="s">
        <v>24</v>
      </c>
      <c r="R98" s="19" t="s">
        <v>25</v>
      </c>
      <c r="S98" s="18" t="s">
        <v>10</v>
      </c>
    </row>
    <row r="99" spans="1:19" x14ac:dyDescent="0.2">
      <c r="A99" s="17" t="s">
        <v>92</v>
      </c>
      <c r="B99" s="16" t="s">
        <v>26</v>
      </c>
      <c r="C99" s="4" t="s">
        <v>54</v>
      </c>
      <c r="D99" s="4"/>
      <c r="E99" s="15">
        <f>P119</f>
        <v>32.543900000000001</v>
      </c>
      <c r="F99" s="4">
        <f>AVERAGE(E99)</f>
        <v>32.543900000000001</v>
      </c>
      <c r="G99" s="4">
        <f>SUM(F99,-F106)</f>
        <v>11.940200000000001</v>
      </c>
      <c r="H99" s="4">
        <f>SUM(G102,-G99)</f>
        <v>-3.6493000000000002</v>
      </c>
      <c r="I99" s="14">
        <f>POWER(2,-H99)</f>
        <v>12.547256122515627</v>
      </c>
      <c r="K99" s="17" t="s">
        <v>93</v>
      </c>
      <c r="L99" s="16" t="s">
        <v>26</v>
      </c>
      <c r="M99" s="4" t="s">
        <v>54</v>
      </c>
      <c r="N99" s="4"/>
      <c r="O99" s="15">
        <f>P119</f>
        <v>32.543900000000001</v>
      </c>
      <c r="P99" s="4">
        <f>AVERAGE(O99)</f>
        <v>32.543900000000001</v>
      </c>
      <c r="Q99" s="4">
        <f>SUM(P99,-P106)</f>
        <v>11.940200000000001</v>
      </c>
      <c r="R99" s="4">
        <f>SUM(Q102,-Q99)</f>
        <v>0.1959999999999944</v>
      </c>
      <c r="S99" s="14">
        <f>POWER(2,-R99)</f>
        <v>0.87296759113376632</v>
      </c>
    </row>
    <row r="100" spans="1:19" x14ac:dyDescent="0.2">
      <c r="A100" s="4" t="s">
        <v>5</v>
      </c>
      <c r="B100" s="7"/>
      <c r="C100" s="4" t="s">
        <v>54</v>
      </c>
      <c r="D100" s="7"/>
      <c r="F100" s="4"/>
      <c r="G100" s="4"/>
      <c r="H100" s="4"/>
      <c r="I100" s="5"/>
      <c r="K100" s="4" t="s">
        <v>5</v>
      </c>
      <c r="L100" s="7"/>
      <c r="M100" s="4" t="s">
        <v>54</v>
      </c>
      <c r="N100" s="7"/>
      <c r="P100" s="4"/>
      <c r="Q100" s="4"/>
      <c r="R100" s="4"/>
      <c r="S100" s="5"/>
    </row>
    <row r="101" spans="1:19" x14ac:dyDescent="0.2">
      <c r="A101" s="4" t="s">
        <v>5</v>
      </c>
      <c r="B101" s="7"/>
      <c r="C101" s="4"/>
      <c r="D101" s="7"/>
      <c r="E101" s="4">
        <v>0</v>
      </c>
      <c r="F101" s="4"/>
      <c r="G101" s="4"/>
      <c r="H101" s="4"/>
      <c r="I101" s="5"/>
      <c r="K101" s="4" t="s">
        <v>5</v>
      </c>
      <c r="L101" s="7"/>
      <c r="M101" s="4"/>
      <c r="N101" s="7"/>
      <c r="O101" s="4">
        <v>0</v>
      </c>
      <c r="P101" s="4"/>
      <c r="Q101" s="4"/>
      <c r="R101" s="4"/>
      <c r="S101" s="5"/>
    </row>
    <row r="102" spans="1:19" x14ac:dyDescent="0.2">
      <c r="A102" s="4" t="s">
        <v>6</v>
      </c>
      <c r="B102" s="7"/>
      <c r="C102" s="4" t="s">
        <v>54</v>
      </c>
      <c r="D102" s="6"/>
      <c r="E102">
        <f>P121</f>
        <v>28.766500000000001</v>
      </c>
      <c r="F102" s="4">
        <f>AVERAGE(E102:E103)</f>
        <v>28.766500000000001</v>
      </c>
      <c r="G102" s="4">
        <f>SUM(F102,-F109)</f>
        <v>8.2909000000000006</v>
      </c>
      <c r="H102" s="4"/>
      <c r="I102" s="5"/>
      <c r="K102" s="4" t="s">
        <v>6</v>
      </c>
      <c r="L102" s="7"/>
      <c r="M102" s="4" t="s">
        <v>54</v>
      </c>
      <c r="N102" s="6"/>
      <c r="O102" s="15">
        <f>P120</f>
        <v>32.560899999999997</v>
      </c>
      <c r="P102" s="4">
        <f>AVERAGE(O102:O103)</f>
        <v>32.560899999999997</v>
      </c>
      <c r="Q102" s="4">
        <f>SUM(P102,-P109)</f>
        <v>12.136199999999995</v>
      </c>
      <c r="R102" s="4"/>
      <c r="S102" s="5"/>
    </row>
    <row r="103" spans="1:19" x14ac:dyDescent="0.2">
      <c r="A103" s="4" t="s">
        <v>6</v>
      </c>
      <c r="B103" s="7"/>
      <c r="C103" s="4" t="s">
        <v>54</v>
      </c>
      <c r="D103" s="4"/>
      <c r="E103" s="8" t="s">
        <v>7</v>
      </c>
      <c r="F103" s="4"/>
      <c r="G103" s="4"/>
      <c r="H103" s="4"/>
      <c r="I103" s="5"/>
      <c r="K103" s="4" t="s">
        <v>6</v>
      </c>
      <c r="L103" s="7"/>
      <c r="M103" s="4" t="s">
        <v>54</v>
      </c>
      <c r="N103" s="4"/>
      <c r="O103" s="8" t="s">
        <v>7</v>
      </c>
      <c r="P103" s="4"/>
      <c r="Q103" s="4"/>
      <c r="R103" s="4"/>
      <c r="S103" s="5"/>
    </row>
    <row r="104" spans="1:19" x14ac:dyDescent="0.2">
      <c r="A104" s="4" t="s">
        <v>6</v>
      </c>
      <c r="B104" s="7"/>
      <c r="C104" s="4"/>
      <c r="D104" s="6"/>
      <c r="E104" s="4">
        <v>0</v>
      </c>
      <c r="F104" s="4"/>
      <c r="G104" s="4"/>
      <c r="H104" s="4"/>
      <c r="I104" s="5"/>
      <c r="K104" s="4" t="s">
        <v>6</v>
      </c>
      <c r="L104" s="7"/>
      <c r="M104" s="4"/>
      <c r="N104" s="6"/>
      <c r="O104" s="4">
        <v>0</v>
      </c>
      <c r="P104" s="4"/>
      <c r="Q104" s="4"/>
      <c r="R104" s="4"/>
      <c r="S104" s="5"/>
    </row>
    <row r="105" spans="1:19" ht="17" thickBot="1" x14ac:dyDescent="0.25">
      <c r="A105" s="12" t="s">
        <v>4</v>
      </c>
      <c r="B105" s="7"/>
      <c r="C105" s="4"/>
      <c r="D105" s="11"/>
      <c r="E105" s="11"/>
      <c r="F105" s="11"/>
      <c r="G105" s="4"/>
      <c r="H105" s="4"/>
      <c r="I105" s="5"/>
      <c r="K105" s="12" t="s">
        <v>4</v>
      </c>
      <c r="L105" s="7"/>
      <c r="M105" s="4"/>
      <c r="N105" s="11"/>
      <c r="O105" s="11"/>
      <c r="P105" s="11"/>
      <c r="Q105" s="4"/>
      <c r="R105" s="4"/>
      <c r="S105" s="5"/>
    </row>
    <row r="106" spans="1:19" ht="17" thickTop="1" x14ac:dyDescent="0.2">
      <c r="A106" s="4" t="s">
        <v>8</v>
      </c>
      <c r="B106" s="7"/>
      <c r="C106" s="4" t="s">
        <v>20</v>
      </c>
      <c r="D106" s="7"/>
      <c r="E106" s="10">
        <f>O119</f>
        <v>20.6037</v>
      </c>
      <c r="F106" s="4">
        <f>AVERAGE(E106)</f>
        <v>20.6037</v>
      </c>
      <c r="G106" s="4"/>
      <c r="H106" s="4"/>
      <c r="I106" s="5"/>
      <c r="K106" s="4" t="s">
        <v>8</v>
      </c>
      <c r="L106" s="7"/>
      <c r="M106" s="4" t="s">
        <v>20</v>
      </c>
      <c r="N106" s="7"/>
      <c r="O106" s="10">
        <f>O119</f>
        <v>20.6037</v>
      </c>
      <c r="P106" s="4">
        <f>AVERAGE(O106)</f>
        <v>20.6037</v>
      </c>
      <c r="Q106" s="4"/>
      <c r="R106" s="4"/>
      <c r="S106" s="5"/>
    </row>
    <row r="107" spans="1:19" x14ac:dyDescent="0.2">
      <c r="A107" s="4" t="s">
        <v>5</v>
      </c>
      <c r="B107" s="7"/>
      <c r="C107" s="4" t="s">
        <v>20</v>
      </c>
      <c r="D107" s="7"/>
      <c r="F107" s="4"/>
      <c r="G107" s="4"/>
      <c r="H107" s="4"/>
      <c r="I107" s="5"/>
      <c r="K107" s="4" t="s">
        <v>5</v>
      </c>
      <c r="L107" s="7"/>
      <c r="M107" s="4" t="s">
        <v>20</v>
      </c>
      <c r="N107" s="7"/>
      <c r="P107" s="4"/>
      <c r="Q107" s="4"/>
      <c r="R107" s="4"/>
      <c r="S107" s="5"/>
    </row>
    <row r="108" spans="1:19" x14ac:dyDescent="0.2">
      <c r="A108" s="4" t="s">
        <v>5</v>
      </c>
      <c r="B108" s="7"/>
      <c r="C108" s="4"/>
      <c r="D108" s="7"/>
      <c r="E108" s="4">
        <v>0</v>
      </c>
      <c r="F108" s="4"/>
      <c r="G108" s="4"/>
      <c r="H108" s="4"/>
      <c r="I108" s="5"/>
      <c r="K108" s="4" t="s">
        <v>5</v>
      </c>
      <c r="L108" s="7"/>
      <c r="M108" s="4"/>
      <c r="N108" s="7"/>
      <c r="O108" s="4">
        <v>0</v>
      </c>
      <c r="P108" s="4"/>
      <c r="Q108" s="4"/>
      <c r="R108" s="4"/>
      <c r="S108" s="5"/>
    </row>
    <row r="109" spans="1:19" x14ac:dyDescent="0.2">
      <c r="A109" s="4" t="s">
        <v>6</v>
      </c>
      <c r="B109" s="7"/>
      <c r="C109" s="4" t="s">
        <v>20</v>
      </c>
      <c r="D109" s="6"/>
      <c r="E109">
        <f>O121</f>
        <v>20.4756</v>
      </c>
      <c r="F109" s="4">
        <f>AVERAGE(E109:E110)</f>
        <v>20.4756</v>
      </c>
      <c r="G109" s="4"/>
      <c r="H109" s="4"/>
      <c r="I109" s="5"/>
      <c r="K109" s="4" t="s">
        <v>6</v>
      </c>
      <c r="L109" s="7"/>
      <c r="M109" s="4" t="s">
        <v>20</v>
      </c>
      <c r="N109" s="6"/>
      <c r="O109" s="21">
        <f>O120</f>
        <v>20.424700000000001</v>
      </c>
      <c r="P109" s="4">
        <f>AVERAGE(O109:O110)</f>
        <v>20.424700000000001</v>
      </c>
      <c r="Q109" s="4"/>
      <c r="R109" s="4"/>
      <c r="S109" s="5"/>
    </row>
    <row r="110" spans="1:19" x14ac:dyDescent="0.2">
      <c r="A110" s="4" t="s">
        <v>6</v>
      </c>
      <c r="B110" s="7"/>
      <c r="C110" s="4" t="s">
        <v>20</v>
      </c>
      <c r="D110" s="6"/>
      <c r="E110" s="8" t="s">
        <v>7</v>
      </c>
      <c r="F110" s="4"/>
      <c r="G110" s="4"/>
      <c r="H110" s="4"/>
      <c r="I110" s="5"/>
      <c r="K110" s="4" t="s">
        <v>6</v>
      </c>
      <c r="L110" s="7"/>
      <c r="M110" s="4" t="s">
        <v>20</v>
      </c>
      <c r="N110" s="6"/>
      <c r="O110" s="8" t="s">
        <v>7</v>
      </c>
      <c r="P110" s="4"/>
      <c r="Q110" s="4"/>
      <c r="R110" s="4"/>
      <c r="S110" s="5"/>
    </row>
    <row r="111" spans="1:19" x14ac:dyDescent="0.2">
      <c r="A111" s="4" t="s">
        <v>6</v>
      </c>
      <c r="B111" s="7"/>
      <c r="C111" s="4"/>
      <c r="D111" s="6"/>
      <c r="E111" s="4">
        <v>0</v>
      </c>
      <c r="F111" s="4"/>
      <c r="G111" s="4"/>
      <c r="H111" s="4"/>
      <c r="I111" s="5"/>
      <c r="K111" s="4" t="s">
        <v>6</v>
      </c>
      <c r="L111" s="7"/>
      <c r="M111" s="4"/>
      <c r="N111" s="6"/>
      <c r="O111" s="4">
        <v>0</v>
      </c>
      <c r="P111" s="4"/>
      <c r="Q111" s="4"/>
      <c r="R111" s="4"/>
      <c r="S111" s="5"/>
    </row>
    <row r="112" spans="1:19" ht="17" thickBot="1" x14ac:dyDescent="0.25">
      <c r="A112" s="4" t="s">
        <v>5</v>
      </c>
      <c r="B112" s="3" t="s">
        <v>4</v>
      </c>
      <c r="C112" s="4"/>
      <c r="D112" s="3"/>
      <c r="E112" s="3"/>
      <c r="F112" s="3"/>
      <c r="G112" s="3"/>
      <c r="H112" s="3"/>
      <c r="I112" s="2"/>
      <c r="K112" s="4" t="s">
        <v>5</v>
      </c>
      <c r="L112" s="3" t="s">
        <v>4</v>
      </c>
      <c r="M112" s="4"/>
      <c r="N112" s="3"/>
      <c r="O112" s="3"/>
      <c r="P112" s="3"/>
      <c r="Q112" s="3"/>
      <c r="R112" s="3"/>
      <c r="S112" s="2"/>
    </row>
    <row r="113" spans="1:16" ht="17" thickBot="1" x14ac:dyDescent="0.25"/>
    <row r="114" spans="1:16" x14ac:dyDescent="0.2">
      <c r="A114" s="20" t="s">
        <v>16</v>
      </c>
      <c r="B114" s="19" t="s">
        <v>15</v>
      </c>
      <c r="C114" s="19" t="s">
        <v>14</v>
      </c>
      <c r="D114" s="19" t="s">
        <v>13</v>
      </c>
      <c r="E114" s="19" t="s">
        <v>12</v>
      </c>
      <c r="F114" s="19" t="s">
        <v>11</v>
      </c>
      <c r="G114" s="19" t="s">
        <v>24</v>
      </c>
      <c r="H114" s="19" t="s">
        <v>25</v>
      </c>
      <c r="I114" s="18" t="s">
        <v>10</v>
      </c>
    </row>
    <row r="115" spans="1:16" x14ac:dyDescent="0.2">
      <c r="A115" s="17" t="s">
        <v>92</v>
      </c>
      <c r="B115" s="16" t="s">
        <v>28</v>
      </c>
      <c r="C115" s="4" t="s">
        <v>54</v>
      </c>
      <c r="D115" s="4"/>
      <c r="E115" s="15">
        <f>P119</f>
        <v>32.543900000000001</v>
      </c>
      <c r="F115" s="4">
        <f>AVERAGE(E115:E116)</f>
        <v>32.543900000000001</v>
      </c>
      <c r="G115" s="4">
        <f>SUM(F115,-F122)</f>
        <v>11.940200000000001</v>
      </c>
      <c r="H115" s="4">
        <f>SUM(G118,-G115)</f>
        <v>-4.1507000000000005</v>
      </c>
      <c r="I115" s="14">
        <f>POWER(2,-H115)</f>
        <v>17.76172750661329</v>
      </c>
    </row>
    <row r="116" spans="1:16" x14ac:dyDescent="0.2">
      <c r="A116" s="4" t="s">
        <v>5</v>
      </c>
      <c r="B116" s="7"/>
      <c r="C116" s="4" t="s">
        <v>54</v>
      </c>
      <c r="D116" s="7"/>
      <c r="E116" s="8" t="s">
        <v>7</v>
      </c>
      <c r="F116" s="4"/>
      <c r="G116" s="4"/>
      <c r="H116" s="4"/>
      <c r="I116" s="5"/>
    </row>
    <row r="117" spans="1:16" x14ac:dyDescent="0.2">
      <c r="A117" s="4" t="s">
        <v>5</v>
      </c>
      <c r="B117" s="7"/>
      <c r="C117" s="4"/>
      <c r="D117" s="7"/>
      <c r="E117" s="4">
        <v>0</v>
      </c>
      <c r="F117" s="4"/>
      <c r="G117" s="4"/>
      <c r="H117" s="4"/>
      <c r="I117" s="5"/>
    </row>
    <row r="118" spans="1:16" x14ac:dyDescent="0.2">
      <c r="A118" s="4" t="s">
        <v>6</v>
      </c>
      <c r="B118" s="7"/>
      <c r="C118" s="4" t="s">
        <v>54</v>
      </c>
      <c r="D118" s="6"/>
      <c r="E118">
        <f>P122</f>
        <v>28.302199999999999</v>
      </c>
      <c r="F118" s="4">
        <f>AVERAGE(E118:E119)</f>
        <v>28.302199999999999</v>
      </c>
      <c r="G118" s="4">
        <f>SUM(F118,-F125)</f>
        <v>7.7895000000000003</v>
      </c>
      <c r="H118" s="4"/>
      <c r="I118" s="5"/>
      <c r="O118" s="13" t="s">
        <v>20</v>
      </c>
      <c r="P118" s="13" t="s">
        <v>54</v>
      </c>
    </row>
    <row r="119" spans="1:16" x14ac:dyDescent="0.2">
      <c r="A119" s="4" t="s">
        <v>6</v>
      </c>
      <c r="B119" s="7"/>
      <c r="C119" s="4" t="s">
        <v>54</v>
      </c>
      <c r="D119" s="4"/>
      <c r="E119" s="8" t="s">
        <v>7</v>
      </c>
      <c r="F119" s="4"/>
      <c r="G119" s="4"/>
      <c r="H119" s="4"/>
      <c r="I119" s="5"/>
      <c r="N119" s="26" t="s">
        <v>62</v>
      </c>
      <c r="O119" s="26">
        <v>20.6037</v>
      </c>
      <c r="P119" s="26">
        <v>32.543900000000001</v>
      </c>
    </row>
    <row r="120" spans="1:16" x14ac:dyDescent="0.2">
      <c r="A120" s="4" t="s">
        <v>6</v>
      </c>
      <c r="B120" s="7"/>
      <c r="C120" s="4"/>
      <c r="D120" s="6"/>
      <c r="E120" s="4">
        <v>0</v>
      </c>
      <c r="F120" s="4"/>
      <c r="G120" s="4"/>
      <c r="H120" s="4"/>
      <c r="I120" s="5"/>
      <c r="N120" s="26" t="s">
        <v>63</v>
      </c>
      <c r="O120" s="26">
        <v>20.424700000000001</v>
      </c>
      <c r="P120" s="26">
        <v>32.560899999999997</v>
      </c>
    </row>
    <row r="121" spans="1:16" ht="17" thickBot="1" x14ac:dyDescent="0.25">
      <c r="A121" s="12" t="s">
        <v>4</v>
      </c>
      <c r="B121" s="7"/>
      <c r="C121" s="4"/>
      <c r="D121" s="11"/>
      <c r="E121" s="11"/>
      <c r="F121" s="11"/>
      <c r="G121" s="4"/>
      <c r="H121" s="4"/>
      <c r="I121" s="5"/>
      <c r="N121" s="26" t="s">
        <v>68</v>
      </c>
      <c r="O121" s="26">
        <v>20.4756</v>
      </c>
      <c r="P121" s="26">
        <v>28.766500000000001</v>
      </c>
    </row>
    <row r="122" spans="1:16" ht="17" thickTop="1" x14ac:dyDescent="0.2">
      <c r="A122" s="4" t="s">
        <v>8</v>
      </c>
      <c r="B122" s="7"/>
      <c r="C122" s="4" t="s">
        <v>20</v>
      </c>
      <c r="D122" s="7"/>
      <c r="E122" s="10">
        <f>O119</f>
        <v>20.6037</v>
      </c>
      <c r="F122" s="4">
        <f>AVERAGE(E122:E123)</f>
        <v>20.6037</v>
      </c>
      <c r="G122" s="4"/>
      <c r="H122" s="4"/>
      <c r="I122" s="5"/>
      <c r="N122" s="26" t="s">
        <v>68</v>
      </c>
      <c r="O122" s="26">
        <v>20.512699999999999</v>
      </c>
      <c r="P122" s="26">
        <v>28.302199999999999</v>
      </c>
    </row>
    <row r="123" spans="1:16" x14ac:dyDescent="0.2">
      <c r="A123" s="4" t="s">
        <v>5</v>
      </c>
      <c r="B123" s="7"/>
      <c r="C123" s="4" t="s">
        <v>20</v>
      </c>
      <c r="D123" s="7"/>
      <c r="E123" s="8" t="s">
        <v>7</v>
      </c>
      <c r="F123" s="4"/>
      <c r="G123" s="4"/>
      <c r="H123" s="4"/>
      <c r="I123" s="5"/>
    </row>
    <row r="124" spans="1:16" x14ac:dyDescent="0.2">
      <c r="A124" s="4" t="s">
        <v>5</v>
      </c>
      <c r="B124" s="7"/>
      <c r="C124" s="4"/>
      <c r="D124" s="7"/>
      <c r="E124" s="4">
        <v>0</v>
      </c>
      <c r="F124" s="4"/>
      <c r="G124" s="4"/>
      <c r="H124" s="4"/>
      <c r="I124" s="5"/>
    </row>
    <row r="125" spans="1:16" x14ac:dyDescent="0.2">
      <c r="A125" s="4" t="s">
        <v>6</v>
      </c>
      <c r="B125" s="7"/>
      <c r="C125" s="4" t="s">
        <v>20</v>
      </c>
      <c r="D125" s="6"/>
      <c r="E125">
        <f>O122</f>
        <v>20.512699999999999</v>
      </c>
      <c r="F125" s="4">
        <f>AVERAGE(E125:E126)</f>
        <v>20.512699999999999</v>
      </c>
      <c r="G125" s="4"/>
      <c r="H125" s="4"/>
      <c r="I125" s="5"/>
    </row>
    <row r="126" spans="1:16" x14ac:dyDescent="0.2">
      <c r="A126" s="4" t="s">
        <v>6</v>
      </c>
      <c r="B126" s="7"/>
      <c r="C126" s="4" t="s">
        <v>20</v>
      </c>
      <c r="D126" s="6"/>
      <c r="E126" s="8" t="s">
        <v>7</v>
      </c>
      <c r="F126" s="4"/>
      <c r="G126" s="4"/>
      <c r="H126" s="4"/>
      <c r="I126" s="5"/>
    </row>
    <row r="127" spans="1:16" x14ac:dyDescent="0.2">
      <c r="A127" s="4" t="s">
        <v>6</v>
      </c>
      <c r="B127" s="7"/>
      <c r="C127" s="4"/>
      <c r="D127" s="6"/>
      <c r="E127" s="4">
        <v>0</v>
      </c>
      <c r="F127" s="4"/>
      <c r="G127" s="4"/>
      <c r="H127" s="4"/>
      <c r="I127" s="5"/>
    </row>
    <row r="128" spans="1:16" ht="17" thickBot="1" x14ac:dyDescent="0.25">
      <c r="A128" s="4" t="s">
        <v>5</v>
      </c>
      <c r="B128" s="3" t="s">
        <v>4</v>
      </c>
      <c r="C128" s="4"/>
      <c r="D128" s="3"/>
      <c r="E128" s="3"/>
      <c r="F128" s="3"/>
      <c r="G128" s="3"/>
      <c r="H128" s="3"/>
      <c r="I128" s="2"/>
    </row>
    <row r="130" spans="1:19" ht="17" thickBot="1" x14ac:dyDescent="0.25"/>
    <row r="131" spans="1:19" x14ac:dyDescent="0.2">
      <c r="A131" s="20" t="s">
        <v>16</v>
      </c>
      <c r="B131" s="19" t="s">
        <v>15</v>
      </c>
      <c r="C131" s="19" t="s">
        <v>14</v>
      </c>
      <c r="D131" s="19" t="s">
        <v>13</v>
      </c>
      <c r="E131" s="19" t="s">
        <v>12</v>
      </c>
      <c r="F131" s="19" t="s">
        <v>11</v>
      </c>
      <c r="G131" s="19" t="s">
        <v>24</v>
      </c>
      <c r="H131" s="19" t="s">
        <v>25</v>
      </c>
      <c r="I131" s="18" t="s">
        <v>10</v>
      </c>
      <c r="K131" s="20" t="s">
        <v>16</v>
      </c>
      <c r="L131" s="19" t="s">
        <v>15</v>
      </c>
      <c r="M131" s="19" t="s">
        <v>14</v>
      </c>
      <c r="N131" s="19" t="s">
        <v>13</v>
      </c>
      <c r="O131" s="19" t="s">
        <v>12</v>
      </c>
      <c r="P131" s="19" t="s">
        <v>11</v>
      </c>
      <c r="Q131" s="19" t="s">
        <v>24</v>
      </c>
      <c r="R131" s="19" t="s">
        <v>25</v>
      </c>
      <c r="S131" s="18" t="s">
        <v>10</v>
      </c>
    </row>
    <row r="132" spans="1:19" x14ac:dyDescent="0.2">
      <c r="A132" s="17" t="s">
        <v>94</v>
      </c>
      <c r="B132" s="16" t="s">
        <v>26</v>
      </c>
      <c r="C132" s="4" t="s">
        <v>54</v>
      </c>
      <c r="D132" s="4"/>
      <c r="E132" s="15">
        <f>P152</f>
        <v>33.316600000000001</v>
      </c>
      <c r="F132" s="4">
        <f>AVERAGE(E132)</f>
        <v>33.316600000000001</v>
      </c>
      <c r="G132" s="4">
        <f>SUM(F132,-F139)</f>
        <v>9.4791000000000025</v>
      </c>
      <c r="H132" s="4">
        <f>SUM(G135,-G132)</f>
        <v>-2.0249000000000024</v>
      </c>
      <c r="I132" s="14">
        <f>POWER(2,-H132)</f>
        <v>4.0696366729156068</v>
      </c>
      <c r="K132" s="17" t="s">
        <v>95</v>
      </c>
      <c r="L132" s="16" t="s">
        <v>26</v>
      </c>
      <c r="M132" s="4" t="s">
        <v>54</v>
      </c>
      <c r="N132" s="4"/>
      <c r="O132" s="15">
        <f>P152</f>
        <v>33.316600000000001</v>
      </c>
      <c r="P132" s="4">
        <f>AVERAGE(O132)</f>
        <v>33.316600000000001</v>
      </c>
      <c r="Q132" s="4">
        <f>SUM(P132,-P139)</f>
        <v>9.4791000000000025</v>
      </c>
      <c r="R132" s="4">
        <f>SUM(Q135,-Q132)</f>
        <v>-2.8400000000004866E-2</v>
      </c>
      <c r="S132" s="14">
        <f>POWER(2,-R132)</f>
        <v>1.0198804146950287</v>
      </c>
    </row>
    <row r="133" spans="1:19" x14ac:dyDescent="0.2">
      <c r="A133" s="4" t="s">
        <v>5</v>
      </c>
      <c r="B133" s="7"/>
      <c r="C133" s="4" t="s">
        <v>54</v>
      </c>
      <c r="D133" s="7"/>
      <c r="F133" s="4"/>
      <c r="G133" s="4"/>
      <c r="H133" s="4"/>
      <c r="I133" s="5"/>
      <c r="K133" s="4" t="s">
        <v>5</v>
      </c>
      <c r="L133" s="7"/>
      <c r="M133" s="4" t="s">
        <v>54</v>
      </c>
      <c r="N133" s="7"/>
      <c r="P133" s="4"/>
      <c r="Q133" s="4"/>
      <c r="R133" s="4"/>
      <c r="S133" s="5"/>
    </row>
    <row r="134" spans="1:19" x14ac:dyDescent="0.2">
      <c r="A134" s="4" t="s">
        <v>5</v>
      </c>
      <c r="B134" s="7"/>
      <c r="C134" s="4"/>
      <c r="D134" s="7"/>
      <c r="E134" s="4">
        <v>0</v>
      </c>
      <c r="F134" s="4"/>
      <c r="G134" s="4"/>
      <c r="H134" s="4"/>
      <c r="I134" s="5"/>
      <c r="K134" s="4" t="s">
        <v>5</v>
      </c>
      <c r="L134" s="7"/>
      <c r="M134" s="4"/>
      <c r="N134" s="7"/>
      <c r="O134" s="4">
        <v>0</v>
      </c>
      <c r="P134" s="4"/>
      <c r="Q134" s="4"/>
      <c r="R134" s="4"/>
      <c r="S134" s="5"/>
    </row>
    <row r="135" spans="1:19" x14ac:dyDescent="0.2">
      <c r="A135" s="4" t="s">
        <v>6</v>
      </c>
      <c r="B135" s="7"/>
      <c r="C135" s="4" t="s">
        <v>54</v>
      </c>
      <c r="D135" s="6"/>
      <c r="E135">
        <f>P154</f>
        <v>30.808</v>
      </c>
      <c r="F135" s="4">
        <f>AVERAGE(E135:E136)</f>
        <v>30.808</v>
      </c>
      <c r="G135" s="4">
        <f>SUM(F135,-F142)</f>
        <v>7.4542000000000002</v>
      </c>
      <c r="H135" s="4"/>
      <c r="I135" s="5"/>
      <c r="K135" s="4" t="s">
        <v>6</v>
      </c>
      <c r="L135" s="7"/>
      <c r="M135" s="4" t="s">
        <v>54</v>
      </c>
      <c r="N135" s="6"/>
      <c r="O135" s="15">
        <f>P153</f>
        <v>33.257599999999996</v>
      </c>
      <c r="P135" s="4">
        <f>AVERAGE(O135:O136)</f>
        <v>33.257599999999996</v>
      </c>
      <c r="Q135" s="4">
        <f>SUM(P135,-P142)</f>
        <v>9.4506999999999977</v>
      </c>
      <c r="R135" s="4"/>
      <c r="S135" s="5"/>
    </row>
    <row r="136" spans="1:19" x14ac:dyDescent="0.2">
      <c r="A136" s="4" t="s">
        <v>6</v>
      </c>
      <c r="B136" s="7"/>
      <c r="C136" s="4" t="s">
        <v>54</v>
      </c>
      <c r="D136" s="4"/>
      <c r="E136" s="8" t="s">
        <v>7</v>
      </c>
      <c r="F136" s="4"/>
      <c r="G136" s="4"/>
      <c r="H136" s="4"/>
      <c r="I136" s="5"/>
      <c r="K136" s="4" t="s">
        <v>6</v>
      </c>
      <c r="L136" s="7"/>
      <c r="M136" s="4" t="s">
        <v>54</v>
      </c>
      <c r="N136" s="4"/>
      <c r="O136" s="8" t="s">
        <v>7</v>
      </c>
      <c r="P136" s="4"/>
      <c r="Q136" s="4"/>
      <c r="R136" s="4"/>
      <c r="S136" s="5"/>
    </row>
    <row r="137" spans="1:19" x14ac:dyDescent="0.2">
      <c r="A137" s="4" t="s">
        <v>6</v>
      </c>
      <c r="B137" s="7"/>
      <c r="C137" s="4"/>
      <c r="D137" s="6"/>
      <c r="E137" s="4">
        <v>0</v>
      </c>
      <c r="F137" s="4"/>
      <c r="G137" s="4"/>
      <c r="H137" s="4"/>
      <c r="I137" s="5"/>
      <c r="K137" s="4" t="s">
        <v>6</v>
      </c>
      <c r="L137" s="7"/>
      <c r="M137" s="4"/>
      <c r="N137" s="6"/>
      <c r="O137" s="4">
        <v>0</v>
      </c>
      <c r="P137" s="4"/>
      <c r="Q137" s="4"/>
      <c r="R137" s="4"/>
      <c r="S137" s="5"/>
    </row>
    <row r="138" spans="1:19" ht="17" thickBot="1" x14ac:dyDescent="0.25">
      <c r="A138" s="12" t="s">
        <v>4</v>
      </c>
      <c r="B138" s="7"/>
      <c r="C138" s="4"/>
      <c r="D138" s="11"/>
      <c r="E138" s="11"/>
      <c r="F138" s="11"/>
      <c r="G138" s="4"/>
      <c r="H138" s="4"/>
      <c r="I138" s="5"/>
      <c r="K138" s="12" t="s">
        <v>4</v>
      </c>
      <c r="L138" s="7"/>
      <c r="M138" s="4"/>
      <c r="N138" s="11"/>
      <c r="O138" s="11"/>
      <c r="P138" s="11"/>
      <c r="Q138" s="4"/>
      <c r="R138" s="4"/>
      <c r="S138" s="5"/>
    </row>
    <row r="139" spans="1:19" ht="17" thickTop="1" x14ac:dyDescent="0.2">
      <c r="A139" s="4" t="s">
        <v>8</v>
      </c>
      <c r="B139" s="7"/>
      <c r="C139" s="4" t="s">
        <v>20</v>
      </c>
      <c r="D139" s="7"/>
      <c r="E139" s="10">
        <f>O152</f>
        <v>23.837499999999999</v>
      </c>
      <c r="F139" s="4">
        <f>AVERAGE(E139)</f>
        <v>23.837499999999999</v>
      </c>
      <c r="G139" s="4"/>
      <c r="H139" s="4"/>
      <c r="I139" s="5"/>
      <c r="K139" s="4" t="s">
        <v>8</v>
      </c>
      <c r="L139" s="7"/>
      <c r="M139" s="4" t="s">
        <v>20</v>
      </c>
      <c r="N139" s="7"/>
      <c r="O139" s="10">
        <f>O152</f>
        <v>23.837499999999999</v>
      </c>
      <c r="P139" s="4">
        <f>AVERAGE(O139)</f>
        <v>23.837499999999999</v>
      </c>
      <c r="Q139" s="4"/>
      <c r="R139" s="4"/>
      <c r="S139" s="5"/>
    </row>
    <row r="140" spans="1:19" x14ac:dyDescent="0.2">
      <c r="A140" s="4" t="s">
        <v>5</v>
      </c>
      <c r="B140" s="7"/>
      <c r="C140" s="4" t="s">
        <v>20</v>
      </c>
      <c r="D140" s="7"/>
      <c r="F140" s="4"/>
      <c r="G140" s="4"/>
      <c r="H140" s="4"/>
      <c r="I140" s="5"/>
      <c r="K140" s="4" t="s">
        <v>5</v>
      </c>
      <c r="L140" s="7"/>
      <c r="M140" s="4" t="s">
        <v>20</v>
      </c>
      <c r="N140" s="7"/>
      <c r="P140" s="4"/>
      <c r="Q140" s="4"/>
      <c r="R140" s="4"/>
      <c r="S140" s="5"/>
    </row>
    <row r="141" spans="1:19" x14ac:dyDescent="0.2">
      <c r="A141" s="4" t="s">
        <v>5</v>
      </c>
      <c r="B141" s="7"/>
      <c r="C141" s="4"/>
      <c r="D141" s="7"/>
      <c r="E141" s="4">
        <v>0</v>
      </c>
      <c r="F141" s="4"/>
      <c r="G141" s="4"/>
      <c r="H141" s="4"/>
      <c r="I141" s="5"/>
      <c r="K141" s="4" t="s">
        <v>5</v>
      </c>
      <c r="L141" s="7"/>
      <c r="M141" s="4"/>
      <c r="N141" s="7"/>
      <c r="O141" s="4">
        <v>0</v>
      </c>
      <c r="P141" s="4"/>
      <c r="Q141" s="4"/>
      <c r="R141" s="4"/>
      <c r="S141" s="5"/>
    </row>
    <row r="142" spans="1:19" x14ac:dyDescent="0.2">
      <c r="A142" s="4" t="s">
        <v>6</v>
      </c>
      <c r="B142" s="7"/>
      <c r="C142" s="4" t="s">
        <v>20</v>
      </c>
      <c r="D142" s="6"/>
      <c r="E142">
        <f>O154</f>
        <v>23.3538</v>
      </c>
      <c r="F142" s="4">
        <f>AVERAGE(E142:E143)</f>
        <v>23.3538</v>
      </c>
      <c r="G142" s="4"/>
      <c r="H142" s="4"/>
      <c r="I142" s="5"/>
      <c r="K142" s="4" t="s">
        <v>6</v>
      </c>
      <c r="L142" s="7"/>
      <c r="M142" s="4" t="s">
        <v>20</v>
      </c>
      <c r="N142" s="6"/>
      <c r="O142" s="21">
        <f>O153</f>
        <v>23.806899999999999</v>
      </c>
      <c r="P142" s="4">
        <f>AVERAGE(O142:O143)</f>
        <v>23.806899999999999</v>
      </c>
      <c r="Q142" s="4"/>
      <c r="R142" s="4"/>
      <c r="S142" s="5"/>
    </row>
    <row r="143" spans="1:19" x14ac:dyDescent="0.2">
      <c r="A143" s="4" t="s">
        <v>6</v>
      </c>
      <c r="B143" s="7"/>
      <c r="C143" s="4" t="s">
        <v>20</v>
      </c>
      <c r="D143" s="6"/>
      <c r="E143" s="8" t="s">
        <v>7</v>
      </c>
      <c r="F143" s="4"/>
      <c r="G143" s="4"/>
      <c r="H143" s="4"/>
      <c r="I143" s="5"/>
      <c r="K143" s="4" t="s">
        <v>6</v>
      </c>
      <c r="L143" s="7"/>
      <c r="M143" s="4" t="s">
        <v>20</v>
      </c>
      <c r="N143" s="6"/>
      <c r="O143" s="8" t="s">
        <v>7</v>
      </c>
      <c r="P143" s="4"/>
      <c r="Q143" s="4"/>
      <c r="R143" s="4"/>
      <c r="S143" s="5"/>
    </row>
    <row r="144" spans="1:19" x14ac:dyDescent="0.2">
      <c r="A144" s="4" t="s">
        <v>6</v>
      </c>
      <c r="B144" s="7"/>
      <c r="C144" s="4"/>
      <c r="D144" s="6"/>
      <c r="E144" s="4">
        <v>0</v>
      </c>
      <c r="F144" s="4"/>
      <c r="G144" s="4"/>
      <c r="H144" s="4"/>
      <c r="I144" s="5"/>
      <c r="K144" s="4" t="s">
        <v>6</v>
      </c>
      <c r="L144" s="7"/>
      <c r="M144" s="4"/>
      <c r="N144" s="6"/>
      <c r="O144" s="4">
        <v>0</v>
      </c>
      <c r="P144" s="4"/>
      <c r="Q144" s="4"/>
      <c r="R144" s="4"/>
      <c r="S144" s="5"/>
    </row>
    <row r="145" spans="1:19" ht="17" thickBot="1" x14ac:dyDescent="0.25">
      <c r="A145" s="4" t="s">
        <v>5</v>
      </c>
      <c r="B145" s="3" t="s">
        <v>4</v>
      </c>
      <c r="C145" s="4"/>
      <c r="D145" s="3"/>
      <c r="E145" s="3"/>
      <c r="F145" s="3"/>
      <c r="G145" s="3"/>
      <c r="H145" s="3"/>
      <c r="I145" s="2"/>
      <c r="K145" s="4" t="s">
        <v>5</v>
      </c>
      <c r="L145" s="3" t="s">
        <v>4</v>
      </c>
      <c r="M145" s="4"/>
      <c r="N145" s="3"/>
      <c r="O145" s="3"/>
      <c r="P145" s="3"/>
      <c r="Q145" s="3"/>
      <c r="R145" s="3"/>
      <c r="S145" s="2"/>
    </row>
    <row r="146" spans="1:19" ht="17" thickBot="1" x14ac:dyDescent="0.25"/>
    <row r="147" spans="1:19" x14ac:dyDescent="0.2">
      <c r="A147" s="20" t="s">
        <v>16</v>
      </c>
      <c r="B147" s="19" t="s">
        <v>15</v>
      </c>
      <c r="C147" s="19" t="s">
        <v>14</v>
      </c>
      <c r="D147" s="19" t="s">
        <v>13</v>
      </c>
      <c r="E147" s="19" t="s">
        <v>12</v>
      </c>
      <c r="F147" s="19" t="s">
        <v>11</v>
      </c>
      <c r="G147" s="19" t="s">
        <v>24</v>
      </c>
      <c r="H147" s="19" t="s">
        <v>25</v>
      </c>
      <c r="I147" s="18" t="s">
        <v>10</v>
      </c>
    </row>
    <row r="148" spans="1:19" x14ac:dyDescent="0.2">
      <c r="A148" s="17" t="s">
        <v>94</v>
      </c>
      <c r="B148" s="16" t="s">
        <v>28</v>
      </c>
      <c r="C148" s="4" t="s">
        <v>54</v>
      </c>
      <c r="D148" s="4"/>
      <c r="E148" s="15">
        <f>P152</f>
        <v>33.316600000000001</v>
      </c>
      <c r="F148" s="4">
        <f>AVERAGE(E148:E149)</f>
        <v>33.316600000000001</v>
      </c>
      <c r="G148" s="4">
        <f>SUM(F148,-F155)</f>
        <v>9.4791000000000025</v>
      </c>
      <c r="H148" s="4">
        <f>SUM(G151,-G148)</f>
        <v>-2.4319000000000024</v>
      </c>
      <c r="I148" s="14">
        <f>POWER(2,-H148)</f>
        <v>5.3960360996749266</v>
      </c>
    </row>
    <row r="149" spans="1:19" x14ac:dyDescent="0.2">
      <c r="A149" s="4" t="s">
        <v>5</v>
      </c>
      <c r="B149" s="7"/>
      <c r="C149" s="4" t="s">
        <v>54</v>
      </c>
      <c r="D149" s="7"/>
      <c r="E149" s="8" t="s">
        <v>7</v>
      </c>
      <c r="F149" s="4"/>
      <c r="G149" s="4"/>
      <c r="H149" s="4"/>
      <c r="I149" s="5"/>
    </row>
    <row r="150" spans="1:19" x14ac:dyDescent="0.2">
      <c r="A150" s="4" t="s">
        <v>5</v>
      </c>
      <c r="B150" s="7"/>
      <c r="C150" s="4"/>
      <c r="D150" s="7"/>
      <c r="E150" s="4">
        <v>0</v>
      </c>
      <c r="F150" s="4"/>
      <c r="G150" s="4"/>
      <c r="H150" s="4"/>
      <c r="I150" s="5"/>
    </row>
    <row r="151" spans="1:19" x14ac:dyDescent="0.2">
      <c r="A151" s="4" t="s">
        <v>6</v>
      </c>
      <c r="B151" s="7"/>
      <c r="C151" s="4" t="s">
        <v>54</v>
      </c>
      <c r="D151" s="6"/>
      <c r="E151">
        <f>P155</f>
        <v>30.3827</v>
      </c>
      <c r="F151" s="4">
        <f>AVERAGE(E151:E152)</f>
        <v>30.3827</v>
      </c>
      <c r="G151" s="4">
        <f>SUM(F151,-F158)</f>
        <v>7.0472000000000001</v>
      </c>
      <c r="H151" s="4"/>
      <c r="I151" s="5"/>
      <c r="O151" s="13" t="s">
        <v>20</v>
      </c>
      <c r="P151" s="13" t="s">
        <v>54</v>
      </c>
    </row>
    <row r="152" spans="1:19" x14ac:dyDescent="0.2">
      <c r="A152" s="4" t="s">
        <v>6</v>
      </c>
      <c r="B152" s="7"/>
      <c r="C152" s="4" t="s">
        <v>54</v>
      </c>
      <c r="D152" s="4"/>
      <c r="E152" s="8" t="s">
        <v>7</v>
      </c>
      <c r="F152" s="4"/>
      <c r="G152" s="4"/>
      <c r="H152" s="4"/>
      <c r="I152" s="5"/>
      <c r="N152" t="s">
        <v>61</v>
      </c>
      <c r="O152">
        <v>23.837499999999999</v>
      </c>
      <c r="P152">
        <v>33.316600000000001</v>
      </c>
    </row>
    <row r="153" spans="1:19" x14ac:dyDescent="0.2">
      <c r="A153" s="4" t="s">
        <v>6</v>
      </c>
      <c r="B153" s="7"/>
      <c r="C153" s="4"/>
      <c r="D153" s="6"/>
      <c r="E153" s="4">
        <v>0</v>
      </c>
      <c r="F153" s="4"/>
      <c r="G153" s="4"/>
      <c r="H153" s="4"/>
      <c r="I153" s="5"/>
      <c r="N153" t="s">
        <v>61</v>
      </c>
      <c r="O153">
        <v>23.806899999999999</v>
      </c>
      <c r="P153">
        <v>33.257599999999996</v>
      </c>
    </row>
    <row r="154" spans="1:19" ht="17" thickBot="1" x14ac:dyDescent="0.25">
      <c r="A154" s="12" t="s">
        <v>4</v>
      </c>
      <c r="B154" s="7"/>
      <c r="C154" s="4"/>
      <c r="D154" s="11"/>
      <c r="E154" s="11"/>
      <c r="F154" s="11"/>
      <c r="G154" s="4"/>
      <c r="H154" s="4"/>
      <c r="I154" s="5"/>
      <c r="N154" t="s">
        <v>67</v>
      </c>
      <c r="O154">
        <v>23.3538</v>
      </c>
      <c r="P154">
        <v>30.808</v>
      </c>
    </row>
    <row r="155" spans="1:19" ht="17" thickTop="1" x14ac:dyDescent="0.2">
      <c r="A155" s="4" t="s">
        <v>8</v>
      </c>
      <c r="B155" s="7"/>
      <c r="C155" s="4" t="s">
        <v>20</v>
      </c>
      <c r="D155" s="7"/>
      <c r="E155" s="10">
        <f>O152</f>
        <v>23.837499999999999</v>
      </c>
      <c r="F155" s="4">
        <f>AVERAGE(E155:E156)</f>
        <v>23.837499999999999</v>
      </c>
      <c r="G155" s="4"/>
      <c r="H155" s="4"/>
      <c r="I155" s="5"/>
      <c r="N155" t="s">
        <v>67</v>
      </c>
      <c r="O155">
        <v>23.3355</v>
      </c>
      <c r="P155">
        <v>30.3827</v>
      </c>
    </row>
    <row r="156" spans="1:19" x14ac:dyDescent="0.2">
      <c r="A156" s="4" t="s">
        <v>5</v>
      </c>
      <c r="B156" s="7"/>
      <c r="C156" s="4" t="s">
        <v>20</v>
      </c>
      <c r="D156" s="7"/>
      <c r="E156" s="8" t="s">
        <v>7</v>
      </c>
      <c r="F156" s="4"/>
      <c r="G156" s="4"/>
      <c r="H156" s="4"/>
      <c r="I156" s="5"/>
    </row>
    <row r="157" spans="1:19" x14ac:dyDescent="0.2">
      <c r="A157" s="4" t="s">
        <v>5</v>
      </c>
      <c r="B157" s="7"/>
      <c r="C157" s="4"/>
      <c r="D157" s="7"/>
      <c r="E157" s="4">
        <v>0</v>
      </c>
      <c r="F157" s="4"/>
      <c r="G157" s="4"/>
      <c r="H157" s="4"/>
      <c r="I157" s="5"/>
    </row>
    <row r="158" spans="1:19" x14ac:dyDescent="0.2">
      <c r="A158" s="4" t="s">
        <v>6</v>
      </c>
      <c r="B158" s="7"/>
      <c r="C158" s="4" t="s">
        <v>20</v>
      </c>
      <c r="D158" s="6"/>
      <c r="E158">
        <f>O155</f>
        <v>23.3355</v>
      </c>
      <c r="F158" s="4">
        <f>AVERAGE(E158:E159)</f>
        <v>23.3355</v>
      </c>
      <c r="G158" s="4"/>
      <c r="H158" s="4"/>
      <c r="I158" s="5"/>
    </row>
    <row r="159" spans="1:19" x14ac:dyDescent="0.2">
      <c r="A159" s="4" t="s">
        <v>6</v>
      </c>
      <c r="B159" s="7"/>
      <c r="C159" s="4" t="s">
        <v>20</v>
      </c>
      <c r="D159" s="6"/>
      <c r="E159" s="8" t="s">
        <v>7</v>
      </c>
      <c r="F159" s="4"/>
      <c r="G159" s="4"/>
      <c r="H159" s="4"/>
      <c r="I159" s="5"/>
    </row>
    <row r="160" spans="1:19" x14ac:dyDescent="0.2">
      <c r="A160" s="4" t="s">
        <v>6</v>
      </c>
      <c r="B160" s="7"/>
      <c r="C160" s="4"/>
      <c r="D160" s="6"/>
      <c r="E160" s="4">
        <v>0</v>
      </c>
      <c r="F160" s="4"/>
      <c r="G160" s="4"/>
      <c r="H160" s="4"/>
      <c r="I160" s="5"/>
    </row>
    <row r="161" spans="1:14" ht="17" thickBot="1" x14ac:dyDescent="0.25">
      <c r="A161" s="4" t="s">
        <v>5</v>
      </c>
      <c r="B161" s="3" t="s">
        <v>4</v>
      </c>
      <c r="C161" s="4"/>
      <c r="D161" s="3"/>
      <c r="E161" s="3"/>
      <c r="F161" s="3"/>
      <c r="G161" s="3"/>
      <c r="H161" s="3"/>
      <c r="I161" s="2"/>
    </row>
    <row r="162" spans="1:14" x14ac:dyDescent="0.2">
      <c r="M162" t="s">
        <v>34</v>
      </c>
      <c r="N162" t="s">
        <v>0</v>
      </c>
    </row>
    <row r="163" spans="1:14" x14ac:dyDescent="0.2">
      <c r="M163">
        <f>S2</f>
        <v>0.78132788017231836</v>
      </c>
      <c r="N163" s="1">
        <f>I2</f>
        <v>2.2028938834065368</v>
      </c>
    </row>
    <row r="164" spans="1:14" x14ac:dyDescent="0.2">
      <c r="M164">
        <f>S35</f>
        <v>0.96573548899441319</v>
      </c>
      <c r="N164">
        <f>I18</f>
        <v>2.100161101505237</v>
      </c>
    </row>
    <row r="165" spans="1:14" x14ac:dyDescent="0.2">
      <c r="M165">
        <f>S67</f>
        <v>1.0198804146950287</v>
      </c>
      <c r="N165">
        <f>I35</f>
        <v>1.2966597869756515</v>
      </c>
    </row>
    <row r="166" spans="1:14" x14ac:dyDescent="0.2">
      <c r="M166" s="1">
        <f>S99</f>
        <v>0.87296759113376632</v>
      </c>
      <c r="N166" s="1">
        <f>I51</f>
        <v>1.1231105951023899</v>
      </c>
    </row>
    <row r="167" spans="1:14" x14ac:dyDescent="0.2">
      <c r="M167" s="1">
        <f>S132</f>
        <v>1.0198804146950287</v>
      </c>
      <c r="N167">
        <f>I67</f>
        <v>4.0696366729156068</v>
      </c>
    </row>
    <row r="168" spans="1:14" x14ac:dyDescent="0.2">
      <c r="N168">
        <f>I83</f>
        <v>5.3960360996749266</v>
      </c>
    </row>
    <row r="169" spans="1:14" x14ac:dyDescent="0.2">
      <c r="N169">
        <f>I99</f>
        <v>12.547256122515627</v>
      </c>
    </row>
    <row r="170" spans="1:14" x14ac:dyDescent="0.2">
      <c r="N170">
        <f>I115</f>
        <v>17.76172750661329</v>
      </c>
    </row>
    <row r="171" spans="1:14" x14ac:dyDescent="0.2">
      <c r="N171">
        <f>I132</f>
        <v>4.0696366729156068</v>
      </c>
    </row>
    <row r="172" spans="1:14" x14ac:dyDescent="0.2">
      <c r="N172">
        <f>I148</f>
        <v>5.3960360996749266</v>
      </c>
    </row>
    <row r="179" spans="12:15" x14ac:dyDescent="0.2">
      <c r="L179" t="s">
        <v>3</v>
      </c>
      <c r="M179">
        <f>AVERAGE(M163:M168)</f>
        <v>0.93195835793811099</v>
      </c>
      <c r="N179">
        <f>AVERAGE(N163:N172)</f>
        <v>5.5963154541299804</v>
      </c>
    </row>
    <row r="180" spans="12:15" x14ac:dyDescent="0.2">
      <c r="L180" t="s">
        <v>2</v>
      </c>
      <c r="M180">
        <f>STDEV(M163:M168)</f>
        <v>0.10340566003759591</v>
      </c>
      <c r="N180">
        <f>STDEV(N163:N172)</f>
        <v>5.4087331871164563</v>
      </c>
    </row>
    <row r="181" spans="12:15" x14ac:dyDescent="0.2">
      <c r="L181" t="s">
        <v>1</v>
      </c>
      <c r="N181">
        <f>TTEST(M163:M167,N163:N172,2,2)</f>
        <v>8.0956641766822199E-2</v>
      </c>
      <c r="O181" t="str">
        <f>IF(AND(N181&gt;=0.01, N181&lt;0.05), "Significativo *", IF(AND(N181&gt;=0.001, N181&lt;0.01), "Significativo **", IF(N181&lt;0.001, "Significativo ***", "Non significativo")))</f>
        <v>Non significativo</v>
      </c>
    </row>
    <row r="183" spans="12:15" x14ac:dyDescent="0.2">
      <c r="L183" t="s">
        <v>34</v>
      </c>
      <c r="M183" t="s">
        <v>0</v>
      </c>
    </row>
    <row r="184" spans="12:15" x14ac:dyDescent="0.2">
      <c r="L184">
        <f>M179</f>
        <v>0.93195835793811099</v>
      </c>
      <c r="M184">
        <f>N170</f>
        <v>17.76172750661329</v>
      </c>
    </row>
    <row r="185" spans="12:15" x14ac:dyDescent="0.2">
      <c r="L185">
        <f>M180</f>
        <v>0.10340566003759591</v>
      </c>
      <c r="M185">
        <f>N171</f>
        <v>4.0696366729156068</v>
      </c>
    </row>
  </sheetData>
  <conditionalFormatting sqref="I2">
    <cfRule type="cellIs" dxfId="215" priority="36" stopIfTrue="1" operator="lessThan">
      <formula>1</formula>
    </cfRule>
    <cfRule type="cellIs" dxfId="214" priority="35" stopIfTrue="1" operator="greaterThan">
      <formula>1</formula>
    </cfRule>
  </conditionalFormatting>
  <conditionalFormatting sqref="I18">
    <cfRule type="cellIs" dxfId="213" priority="32" stopIfTrue="1" operator="lessThan">
      <formula>1</formula>
    </cfRule>
    <cfRule type="cellIs" dxfId="212" priority="31" stopIfTrue="1" operator="greaterThan">
      <formula>1</formula>
    </cfRule>
  </conditionalFormatting>
  <conditionalFormatting sqref="I35">
    <cfRule type="cellIs" dxfId="211" priority="30" stopIfTrue="1" operator="lessThan">
      <formula>1</formula>
    </cfRule>
    <cfRule type="cellIs" dxfId="210" priority="29" stopIfTrue="1" operator="greaterThan">
      <formula>1</formula>
    </cfRule>
  </conditionalFormatting>
  <conditionalFormatting sqref="I51">
    <cfRule type="cellIs" dxfId="209" priority="26" stopIfTrue="1" operator="lessThan">
      <formula>1</formula>
    </cfRule>
    <cfRule type="cellIs" dxfId="208" priority="25" stopIfTrue="1" operator="greaterThan">
      <formula>1</formula>
    </cfRule>
  </conditionalFormatting>
  <conditionalFormatting sqref="I67">
    <cfRule type="cellIs" dxfId="207" priority="11" stopIfTrue="1" operator="greaterThan">
      <formula>1</formula>
    </cfRule>
    <cfRule type="cellIs" dxfId="206" priority="12" stopIfTrue="1" operator="lessThan">
      <formula>1</formula>
    </cfRule>
  </conditionalFormatting>
  <conditionalFormatting sqref="I83">
    <cfRule type="cellIs" dxfId="205" priority="7" stopIfTrue="1" operator="greaterThan">
      <formula>1</formula>
    </cfRule>
    <cfRule type="cellIs" dxfId="204" priority="8" stopIfTrue="1" operator="lessThan">
      <formula>1</formula>
    </cfRule>
  </conditionalFormatting>
  <conditionalFormatting sqref="I99">
    <cfRule type="cellIs" dxfId="203" priority="5" stopIfTrue="1" operator="greaterThan">
      <formula>1</formula>
    </cfRule>
    <cfRule type="cellIs" dxfId="202" priority="6" stopIfTrue="1" operator="lessThan">
      <formula>1</formula>
    </cfRule>
  </conditionalFormatting>
  <conditionalFormatting sqref="I115">
    <cfRule type="cellIs" dxfId="201" priority="1" stopIfTrue="1" operator="greaterThan">
      <formula>1</formula>
    </cfRule>
    <cfRule type="cellIs" dxfId="200" priority="2" stopIfTrue="1" operator="lessThan">
      <formula>1</formula>
    </cfRule>
  </conditionalFormatting>
  <conditionalFormatting sqref="I132">
    <cfRule type="cellIs" dxfId="199" priority="23" stopIfTrue="1" operator="greaterThan">
      <formula>1</formula>
    </cfRule>
    <cfRule type="cellIs" dxfId="198" priority="24" stopIfTrue="1" operator="lessThan">
      <formula>1</formula>
    </cfRule>
  </conditionalFormatting>
  <conditionalFormatting sqref="I148">
    <cfRule type="cellIs" dxfId="197" priority="20" stopIfTrue="1" operator="lessThan">
      <formula>1</formula>
    </cfRule>
    <cfRule type="cellIs" dxfId="196" priority="19" stopIfTrue="1" operator="greaterThan">
      <formula>1</formula>
    </cfRule>
  </conditionalFormatting>
  <conditionalFormatting sqref="S2">
    <cfRule type="cellIs" dxfId="195" priority="33" stopIfTrue="1" operator="greaterThan">
      <formula>1</formula>
    </cfRule>
    <cfRule type="cellIs" dxfId="194" priority="34" stopIfTrue="1" operator="lessThan">
      <formula>1</formula>
    </cfRule>
  </conditionalFormatting>
  <conditionalFormatting sqref="S35">
    <cfRule type="cellIs" dxfId="193" priority="27" stopIfTrue="1" operator="greaterThan">
      <formula>1</formula>
    </cfRule>
    <cfRule type="cellIs" dxfId="192" priority="28" stopIfTrue="1" operator="lessThan">
      <formula>1</formula>
    </cfRule>
  </conditionalFormatting>
  <conditionalFormatting sqref="S67">
    <cfRule type="cellIs" dxfId="191" priority="10" stopIfTrue="1" operator="lessThan">
      <formula>1</formula>
    </cfRule>
    <cfRule type="cellIs" dxfId="190" priority="9" stopIfTrue="1" operator="greaterThan">
      <formula>1</formula>
    </cfRule>
  </conditionalFormatting>
  <conditionalFormatting sqref="S99">
    <cfRule type="cellIs" dxfId="189" priority="4" stopIfTrue="1" operator="lessThan">
      <formula>1</formula>
    </cfRule>
    <cfRule type="cellIs" dxfId="188" priority="3" stopIfTrue="1" operator="greaterThan">
      <formula>1</formula>
    </cfRule>
  </conditionalFormatting>
  <conditionalFormatting sqref="S132">
    <cfRule type="cellIs" dxfId="187" priority="21" stopIfTrue="1" operator="greaterThan">
      <formula>1</formula>
    </cfRule>
    <cfRule type="cellIs" dxfId="186" priority="22" stopIfTrue="1" operator="lessThan">
      <formula>1</formula>
    </cfRule>
  </conditionalFormatting>
  <conditionalFormatting sqref="BN67">
    <cfRule type="cellIs" dxfId="185" priority="17" stopIfTrue="1" operator="greaterThan">
      <formula>1</formula>
    </cfRule>
    <cfRule type="cellIs" dxfId="184" priority="18" stopIfTrue="1" operator="lessThan">
      <formula>1</formula>
    </cfRule>
  </conditionalFormatting>
  <conditionalFormatting sqref="BN83">
    <cfRule type="cellIs" dxfId="183" priority="14" stopIfTrue="1" operator="lessThan">
      <formula>1</formula>
    </cfRule>
    <cfRule type="cellIs" dxfId="182" priority="13" stopIfTrue="1" operator="greaterThan">
      <formula>1</formula>
    </cfRule>
  </conditionalFormatting>
  <conditionalFormatting sqref="BX67">
    <cfRule type="cellIs" dxfId="181" priority="16" stopIfTrue="1" operator="lessThan">
      <formula>1</formula>
    </cfRule>
    <cfRule type="cellIs" dxfId="180" priority="15" stopIfTrue="1" operator="greaterThan">
      <formula>1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6A6618-9CC8-1543-B0C8-3F3BC093C3FA}">
  <sheetPr>
    <tabColor rgb="FFFFFF00"/>
  </sheetPr>
  <dimension ref="A1:BX185"/>
  <sheetViews>
    <sheetView topLeftCell="F159" zoomScale="119" workbookViewId="0">
      <selection activeCell="M185" sqref="M185"/>
    </sheetView>
  </sheetViews>
  <sheetFormatPr baseColWidth="10" defaultRowHeight="16" x14ac:dyDescent="0.2"/>
  <cols>
    <col min="14" max="14" width="15" customWidth="1"/>
    <col min="15" max="15" width="15.5" customWidth="1"/>
  </cols>
  <sheetData>
    <row r="1" spans="1:19" x14ac:dyDescent="0.2">
      <c r="A1" s="20" t="s">
        <v>16</v>
      </c>
      <c r="B1" s="19" t="s">
        <v>15</v>
      </c>
      <c r="C1" s="19" t="s">
        <v>14</v>
      </c>
      <c r="D1" s="19" t="s">
        <v>35</v>
      </c>
      <c r="E1" s="19" t="s">
        <v>36</v>
      </c>
      <c r="F1" s="19" t="s">
        <v>37</v>
      </c>
      <c r="G1" s="19" t="s">
        <v>38</v>
      </c>
      <c r="H1" s="19" t="s">
        <v>39</v>
      </c>
      <c r="I1" s="18" t="s">
        <v>10</v>
      </c>
      <c r="K1" s="20" t="s">
        <v>16</v>
      </c>
      <c r="L1" s="19" t="s">
        <v>15</v>
      </c>
      <c r="M1" s="19" t="s">
        <v>14</v>
      </c>
      <c r="N1" s="19" t="s">
        <v>35</v>
      </c>
      <c r="O1" s="19" t="s">
        <v>36</v>
      </c>
      <c r="P1" s="19" t="s">
        <v>37</v>
      </c>
      <c r="Q1" s="19" t="s">
        <v>38</v>
      </c>
      <c r="R1" s="19" t="s">
        <v>39</v>
      </c>
      <c r="S1" s="18" t="s">
        <v>10</v>
      </c>
    </row>
    <row r="2" spans="1:19" x14ac:dyDescent="0.2">
      <c r="A2" s="17" t="s">
        <v>82</v>
      </c>
      <c r="B2" s="16" t="s">
        <v>41</v>
      </c>
      <c r="C2" s="4" t="s">
        <v>54</v>
      </c>
      <c r="D2" s="4"/>
      <c r="E2" s="15">
        <f>P19</f>
        <v>30.507000000000001</v>
      </c>
      <c r="F2" s="4">
        <f>AVERAGE(E2)</f>
        <v>30.507000000000001</v>
      </c>
      <c r="G2" s="4">
        <f>SUM(F2,-F9)</f>
        <v>10.814300000000003</v>
      </c>
      <c r="H2" s="4">
        <f>SUM(G5,-G2)</f>
        <v>-1.139400000000002</v>
      </c>
      <c r="I2" s="14">
        <f>POWER(2,-H2)</f>
        <v>2.2028938834065368</v>
      </c>
      <c r="K2" s="17" t="s">
        <v>83</v>
      </c>
      <c r="L2" s="16" t="s">
        <v>26</v>
      </c>
      <c r="M2" s="4" t="s">
        <v>54</v>
      </c>
      <c r="N2" s="4"/>
      <c r="O2" s="15">
        <f>P19</f>
        <v>30.507000000000001</v>
      </c>
      <c r="P2" s="4">
        <f>AVERAGE(O2)</f>
        <v>30.507000000000001</v>
      </c>
      <c r="Q2" s="4">
        <f>SUM(P2,-P9)</f>
        <v>10.814300000000003</v>
      </c>
      <c r="R2" s="4">
        <f>SUM(Q5,-Q2)</f>
        <v>0.3559999999999981</v>
      </c>
      <c r="S2" s="14">
        <f>POWER(2,-R2)</f>
        <v>0.78132788017231836</v>
      </c>
    </row>
    <row r="3" spans="1:19" x14ac:dyDescent="0.2">
      <c r="A3" s="4" t="s">
        <v>5</v>
      </c>
      <c r="B3" s="7"/>
      <c r="C3" s="4" t="s">
        <v>54</v>
      </c>
      <c r="D3" s="7"/>
      <c r="F3" s="4"/>
      <c r="G3" s="4"/>
      <c r="H3" s="4"/>
      <c r="I3" s="5"/>
      <c r="K3" s="4" t="s">
        <v>5</v>
      </c>
      <c r="L3" s="7"/>
      <c r="M3" s="4" t="s">
        <v>54</v>
      </c>
      <c r="N3" s="7"/>
      <c r="P3" s="4"/>
      <c r="Q3" s="4"/>
      <c r="R3" s="4"/>
      <c r="S3" s="5"/>
    </row>
    <row r="4" spans="1:19" x14ac:dyDescent="0.2">
      <c r="A4" s="4" t="s">
        <v>5</v>
      </c>
      <c r="B4" s="7"/>
      <c r="C4" s="4"/>
      <c r="D4" s="7"/>
      <c r="E4" s="4">
        <v>0</v>
      </c>
      <c r="F4" s="4"/>
      <c r="G4" s="4"/>
      <c r="H4" s="4"/>
      <c r="I4" s="5"/>
      <c r="K4" s="4" t="s">
        <v>5</v>
      </c>
      <c r="L4" s="7"/>
      <c r="M4" s="4"/>
      <c r="N4" s="7"/>
      <c r="O4" s="4">
        <v>0</v>
      </c>
      <c r="P4" s="4"/>
      <c r="Q4" s="4"/>
      <c r="R4" s="4"/>
      <c r="S4" s="5"/>
    </row>
    <row r="5" spans="1:19" x14ac:dyDescent="0.2">
      <c r="A5" s="4" t="s">
        <v>6</v>
      </c>
      <c r="B5" s="7"/>
      <c r="C5" s="4" t="s">
        <v>54</v>
      </c>
      <c r="D5" s="6"/>
      <c r="E5">
        <f>P21</f>
        <v>33.330300000000001</v>
      </c>
      <c r="F5" s="4">
        <f>AVERAGE(E5:E6)</f>
        <v>33.330300000000001</v>
      </c>
      <c r="G5" s="4">
        <f>SUM(F5,-F12)</f>
        <v>9.6749000000000009</v>
      </c>
      <c r="H5" s="4"/>
      <c r="I5" s="5"/>
      <c r="K5" s="4" t="s">
        <v>6</v>
      </c>
      <c r="L5" s="7"/>
      <c r="M5" s="4" t="s">
        <v>54</v>
      </c>
      <c r="N5" s="6"/>
      <c r="O5" s="15">
        <f>P20</f>
        <v>30.545500000000001</v>
      </c>
      <c r="P5" s="4">
        <f>AVERAGE(O5:O6)</f>
        <v>30.545500000000001</v>
      </c>
      <c r="Q5" s="4">
        <f>SUM(P5,-P12)</f>
        <v>11.170300000000001</v>
      </c>
      <c r="R5" s="4"/>
      <c r="S5" s="5"/>
    </row>
    <row r="6" spans="1:19" x14ac:dyDescent="0.2">
      <c r="A6" s="4" t="s">
        <v>6</v>
      </c>
      <c r="B6" s="7"/>
      <c r="C6" s="4" t="s">
        <v>54</v>
      </c>
      <c r="D6" s="4"/>
      <c r="E6" s="8" t="s">
        <v>7</v>
      </c>
      <c r="F6" s="4"/>
      <c r="G6" s="4"/>
      <c r="H6" s="4"/>
      <c r="I6" s="5"/>
      <c r="K6" s="4" t="s">
        <v>6</v>
      </c>
      <c r="L6" s="7"/>
      <c r="M6" s="4" t="s">
        <v>54</v>
      </c>
      <c r="N6" s="4"/>
      <c r="O6" s="8" t="s">
        <v>7</v>
      </c>
      <c r="P6" s="4"/>
      <c r="Q6" s="4"/>
      <c r="R6" s="4"/>
      <c r="S6" s="5"/>
    </row>
    <row r="7" spans="1:19" x14ac:dyDescent="0.2">
      <c r="A7" s="4" t="s">
        <v>6</v>
      </c>
      <c r="B7" s="7"/>
      <c r="C7" s="4"/>
      <c r="D7" s="6"/>
      <c r="E7" s="4">
        <v>0</v>
      </c>
      <c r="F7" s="4"/>
      <c r="G7" s="4"/>
      <c r="H7" s="4"/>
      <c r="I7" s="5"/>
      <c r="K7" s="4" t="s">
        <v>6</v>
      </c>
      <c r="L7" s="7"/>
      <c r="M7" s="4"/>
      <c r="N7" s="6"/>
      <c r="O7" s="4">
        <v>0</v>
      </c>
      <c r="P7" s="4"/>
      <c r="Q7" s="4"/>
      <c r="R7" s="4"/>
      <c r="S7" s="5"/>
    </row>
    <row r="8" spans="1:19" ht="17" thickBot="1" x14ac:dyDescent="0.25">
      <c r="A8" s="12" t="s">
        <v>4</v>
      </c>
      <c r="B8" s="7"/>
      <c r="C8" s="4"/>
      <c r="D8" s="11"/>
      <c r="E8" s="11"/>
      <c r="F8" s="11"/>
      <c r="G8" s="4"/>
      <c r="H8" s="4"/>
      <c r="I8" s="5"/>
      <c r="K8" s="12" t="s">
        <v>4</v>
      </c>
      <c r="L8" s="7"/>
      <c r="M8" s="4"/>
      <c r="N8" s="11"/>
      <c r="O8" s="11"/>
      <c r="P8" s="11"/>
      <c r="Q8" s="4"/>
      <c r="R8" s="4"/>
      <c r="S8" s="5"/>
    </row>
    <row r="9" spans="1:19" ht="17" thickTop="1" x14ac:dyDescent="0.2">
      <c r="A9" s="4" t="s">
        <v>8</v>
      </c>
      <c r="B9" s="7"/>
      <c r="C9" s="4" t="s">
        <v>20</v>
      </c>
      <c r="D9" s="7"/>
      <c r="E9" s="10">
        <f>O19</f>
        <v>19.692699999999999</v>
      </c>
      <c r="F9" s="4">
        <f>AVERAGE(E9)</f>
        <v>19.692699999999999</v>
      </c>
      <c r="G9" s="4"/>
      <c r="H9" s="4"/>
      <c r="I9" s="5"/>
      <c r="K9" s="4" t="s">
        <v>8</v>
      </c>
      <c r="L9" s="7"/>
      <c r="M9" s="4" t="s">
        <v>20</v>
      </c>
      <c r="N9" s="7"/>
      <c r="O9" s="10">
        <f>O19</f>
        <v>19.692699999999999</v>
      </c>
      <c r="P9" s="4">
        <f>AVERAGE(O9)</f>
        <v>19.692699999999999</v>
      </c>
      <c r="Q9" s="4"/>
      <c r="R9" s="4"/>
      <c r="S9" s="5"/>
    </row>
    <row r="10" spans="1:19" x14ac:dyDescent="0.2">
      <c r="A10" s="4" t="s">
        <v>5</v>
      </c>
      <c r="B10" s="7"/>
      <c r="C10" s="4" t="s">
        <v>20</v>
      </c>
      <c r="D10" s="7"/>
      <c r="F10" s="4"/>
      <c r="G10" s="4"/>
      <c r="H10" s="4"/>
      <c r="I10" s="5"/>
      <c r="K10" s="4" t="s">
        <v>5</v>
      </c>
      <c r="L10" s="7"/>
      <c r="M10" s="4" t="s">
        <v>20</v>
      </c>
      <c r="N10" s="7"/>
      <c r="P10" s="4"/>
      <c r="Q10" s="4"/>
      <c r="R10" s="4"/>
      <c r="S10" s="5"/>
    </row>
    <row r="11" spans="1:19" x14ac:dyDescent="0.2">
      <c r="A11" s="4" t="s">
        <v>5</v>
      </c>
      <c r="B11" s="7"/>
      <c r="C11" s="4"/>
      <c r="D11" s="7"/>
      <c r="E11" s="4">
        <v>0</v>
      </c>
      <c r="F11" s="4"/>
      <c r="G11" s="4"/>
      <c r="H11" s="4"/>
      <c r="I11" s="5"/>
      <c r="K11" s="4" t="s">
        <v>5</v>
      </c>
      <c r="L11" s="7"/>
      <c r="M11" s="4"/>
      <c r="N11" s="7"/>
      <c r="O11" s="4">
        <v>0</v>
      </c>
      <c r="P11" s="4"/>
      <c r="Q11" s="4"/>
      <c r="R11" s="4"/>
      <c r="S11" s="5"/>
    </row>
    <row r="12" spans="1:19" x14ac:dyDescent="0.2">
      <c r="A12" s="4" t="s">
        <v>6</v>
      </c>
      <c r="B12" s="7"/>
      <c r="C12" s="4" t="s">
        <v>20</v>
      </c>
      <c r="D12" s="6"/>
      <c r="E12">
        <f>O21</f>
        <v>23.6554</v>
      </c>
      <c r="F12" s="4">
        <f>AVERAGE(E12:E13)</f>
        <v>23.6554</v>
      </c>
      <c r="G12" s="4"/>
      <c r="H12" s="4"/>
      <c r="I12" s="5"/>
      <c r="K12" s="4" t="s">
        <v>6</v>
      </c>
      <c r="L12" s="7"/>
      <c r="M12" s="4" t="s">
        <v>20</v>
      </c>
      <c r="N12" s="6"/>
      <c r="O12" s="21">
        <f>O20</f>
        <v>19.3752</v>
      </c>
      <c r="P12" s="4">
        <f>AVERAGE(O12:O13)</f>
        <v>19.3752</v>
      </c>
      <c r="Q12" s="4"/>
      <c r="R12" s="4"/>
      <c r="S12" s="5"/>
    </row>
    <row r="13" spans="1:19" x14ac:dyDescent="0.2">
      <c r="A13" s="4" t="s">
        <v>6</v>
      </c>
      <c r="B13" s="7"/>
      <c r="C13" s="4" t="s">
        <v>20</v>
      </c>
      <c r="D13" s="6"/>
      <c r="E13" s="8" t="s">
        <v>7</v>
      </c>
      <c r="F13" s="4"/>
      <c r="G13" s="4"/>
      <c r="H13" s="4"/>
      <c r="I13" s="5"/>
      <c r="K13" s="4" t="s">
        <v>6</v>
      </c>
      <c r="L13" s="7"/>
      <c r="M13" s="4" t="s">
        <v>20</v>
      </c>
      <c r="N13" s="6"/>
      <c r="O13" s="8" t="s">
        <v>7</v>
      </c>
      <c r="P13" s="4"/>
      <c r="Q13" s="4"/>
      <c r="R13" s="4"/>
      <c r="S13" s="5"/>
    </row>
    <row r="14" spans="1:19" x14ac:dyDescent="0.2">
      <c r="A14" s="4" t="s">
        <v>6</v>
      </c>
      <c r="B14" s="7"/>
      <c r="C14" s="4"/>
      <c r="D14" s="6"/>
      <c r="E14" s="4">
        <v>0</v>
      </c>
      <c r="F14" s="4"/>
      <c r="G14" s="4"/>
      <c r="H14" s="4"/>
      <c r="I14" s="5"/>
      <c r="K14" s="4" t="s">
        <v>6</v>
      </c>
      <c r="L14" s="7"/>
      <c r="M14" s="4"/>
      <c r="N14" s="6"/>
      <c r="O14" s="4">
        <v>0</v>
      </c>
      <c r="P14" s="4"/>
      <c r="Q14" s="4"/>
      <c r="R14" s="4"/>
      <c r="S14" s="5"/>
    </row>
    <row r="15" spans="1:19" ht="17" thickBot="1" x14ac:dyDescent="0.25">
      <c r="A15" s="4" t="s">
        <v>5</v>
      </c>
      <c r="B15" s="3" t="s">
        <v>4</v>
      </c>
      <c r="C15" s="4"/>
      <c r="D15" s="3"/>
      <c r="E15" s="3"/>
      <c r="F15" s="3"/>
      <c r="G15" s="3"/>
      <c r="H15" s="3"/>
      <c r="I15" s="2"/>
      <c r="K15" s="4" t="s">
        <v>5</v>
      </c>
      <c r="L15" s="3" t="s">
        <v>4</v>
      </c>
      <c r="M15" s="4"/>
      <c r="N15" s="3"/>
      <c r="O15" s="3"/>
      <c r="P15" s="3"/>
      <c r="Q15" s="3"/>
      <c r="R15" s="3"/>
      <c r="S15" s="2"/>
    </row>
    <row r="16" spans="1:19" ht="17" thickBot="1" x14ac:dyDescent="0.25"/>
    <row r="17" spans="1:16" x14ac:dyDescent="0.2">
      <c r="A17" s="20" t="s">
        <v>16</v>
      </c>
      <c r="B17" s="19" t="s">
        <v>15</v>
      </c>
      <c r="C17" s="19" t="s">
        <v>14</v>
      </c>
      <c r="D17" s="19" t="s">
        <v>13</v>
      </c>
      <c r="E17" s="19" t="s">
        <v>12</v>
      </c>
      <c r="F17" s="19" t="s">
        <v>11</v>
      </c>
      <c r="G17" s="19" t="s">
        <v>24</v>
      </c>
      <c r="H17" s="19" t="s">
        <v>25</v>
      </c>
      <c r="I17" s="18" t="s">
        <v>10</v>
      </c>
    </row>
    <row r="18" spans="1:16" x14ac:dyDescent="0.2">
      <c r="A18" s="17" t="s">
        <v>84</v>
      </c>
      <c r="B18" s="16" t="s">
        <v>28</v>
      </c>
      <c r="C18" s="4" t="s">
        <v>54</v>
      </c>
      <c r="D18" s="4"/>
      <c r="E18" s="15">
        <f>P19</f>
        <v>30.507000000000001</v>
      </c>
      <c r="F18" s="4">
        <f>AVERAGE(E18:E19)</f>
        <v>30.507000000000001</v>
      </c>
      <c r="G18" s="4">
        <f>SUM(F18,-F25)</f>
        <v>10.814300000000003</v>
      </c>
      <c r="H18" s="4">
        <f>SUM(G21,-G18)</f>
        <v>-1.0705000000000062</v>
      </c>
      <c r="I18" s="14">
        <f>POWER(2,-H18)</f>
        <v>2.100161101505237</v>
      </c>
      <c r="O18" s="13" t="s">
        <v>20</v>
      </c>
      <c r="P18" s="13" t="s">
        <v>54</v>
      </c>
    </row>
    <row r="19" spans="1:16" x14ac:dyDescent="0.2">
      <c r="A19" s="4" t="s">
        <v>5</v>
      </c>
      <c r="B19" s="7"/>
      <c r="C19" s="4" t="s">
        <v>54</v>
      </c>
      <c r="D19" s="7"/>
      <c r="E19" s="8" t="s">
        <v>7</v>
      </c>
      <c r="F19" s="4"/>
      <c r="G19" s="4"/>
      <c r="H19" s="4"/>
      <c r="I19" s="5"/>
      <c r="N19" s="25" t="s">
        <v>59</v>
      </c>
      <c r="O19" s="25">
        <v>19.692699999999999</v>
      </c>
      <c r="P19" s="25">
        <v>30.507000000000001</v>
      </c>
    </row>
    <row r="20" spans="1:16" x14ac:dyDescent="0.2">
      <c r="A20" s="4" t="s">
        <v>5</v>
      </c>
      <c r="B20" s="7"/>
      <c r="C20" s="4"/>
      <c r="D20" s="7"/>
      <c r="E20" s="4">
        <v>0</v>
      </c>
      <c r="F20" s="4"/>
      <c r="G20" s="4"/>
      <c r="H20" s="4"/>
      <c r="I20" s="5"/>
      <c r="N20" s="25" t="s">
        <v>59</v>
      </c>
      <c r="O20" s="25">
        <v>19.3752</v>
      </c>
      <c r="P20" s="25">
        <v>30.545500000000001</v>
      </c>
    </row>
    <row r="21" spans="1:16" x14ac:dyDescent="0.2">
      <c r="A21" s="4" t="s">
        <v>6</v>
      </c>
      <c r="B21" s="7"/>
      <c r="C21" s="4" t="s">
        <v>54</v>
      </c>
      <c r="D21" s="6"/>
      <c r="E21">
        <f>P22</f>
        <v>33.383299999999998</v>
      </c>
      <c r="F21" s="4">
        <f>AVERAGE(E21:E22)</f>
        <v>33.383299999999998</v>
      </c>
      <c r="G21" s="4">
        <f>SUM(F21,-F28)</f>
        <v>9.7437999999999967</v>
      </c>
      <c r="H21" s="4"/>
      <c r="I21" s="5"/>
      <c r="N21" s="25" t="s">
        <v>65</v>
      </c>
      <c r="O21" s="25">
        <v>23.6554</v>
      </c>
      <c r="P21" s="25">
        <v>33.330300000000001</v>
      </c>
    </row>
    <row r="22" spans="1:16" x14ac:dyDescent="0.2">
      <c r="A22" s="4" t="s">
        <v>6</v>
      </c>
      <c r="B22" s="7"/>
      <c r="C22" s="4" t="s">
        <v>54</v>
      </c>
      <c r="D22" s="4"/>
      <c r="E22" s="8" t="s">
        <v>7</v>
      </c>
      <c r="F22" s="4"/>
      <c r="G22" s="4"/>
      <c r="H22" s="4"/>
      <c r="I22" s="5"/>
      <c r="N22" s="25" t="s">
        <v>65</v>
      </c>
      <c r="O22" s="25">
        <v>23.639500000000002</v>
      </c>
      <c r="P22" s="25">
        <v>33.383299999999998</v>
      </c>
    </row>
    <row r="23" spans="1:16" x14ac:dyDescent="0.2">
      <c r="A23" s="4" t="s">
        <v>6</v>
      </c>
      <c r="B23" s="7"/>
      <c r="C23" s="4"/>
      <c r="D23" s="6"/>
      <c r="E23" s="4">
        <v>0</v>
      </c>
      <c r="F23" s="4"/>
      <c r="G23" s="4"/>
      <c r="H23" s="4"/>
      <c r="I23" s="5"/>
    </row>
    <row r="24" spans="1:16" ht="17" thickBot="1" x14ac:dyDescent="0.25">
      <c r="A24" s="12" t="s">
        <v>4</v>
      </c>
      <c r="B24" s="7"/>
      <c r="C24" s="4"/>
      <c r="D24" s="11"/>
      <c r="E24" s="11"/>
      <c r="F24" s="11"/>
      <c r="G24" s="4"/>
      <c r="H24" s="4"/>
      <c r="I24" s="5"/>
    </row>
    <row r="25" spans="1:16" ht="17" thickTop="1" x14ac:dyDescent="0.2">
      <c r="A25" s="4" t="s">
        <v>8</v>
      </c>
      <c r="B25" s="7"/>
      <c r="C25" s="4" t="s">
        <v>20</v>
      </c>
      <c r="D25" s="7"/>
      <c r="E25" s="10">
        <f>O19</f>
        <v>19.692699999999999</v>
      </c>
      <c r="F25" s="4">
        <f>AVERAGE(E25:E26)</f>
        <v>19.692699999999999</v>
      </c>
      <c r="G25" s="4"/>
      <c r="H25" s="4"/>
      <c r="I25" s="5"/>
    </row>
    <row r="26" spans="1:16" x14ac:dyDescent="0.2">
      <c r="A26" s="4" t="s">
        <v>5</v>
      </c>
      <c r="B26" s="7"/>
      <c r="C26" s="4" t="s">
        <v>20</v>
      </c>
      <c r="D26" s="7"/>
      <c r="E26" s="8" t="s">
        <v>7</v>
      </c>
      <c r="F26" s="4"/>
      <c r="G26" s="4"/>
      <c r="H26" s="4"/>
      <c r="I26" s="5"/>
    </row>
    <row r="27" spans="1:16" x14ac:dyDescent="0.2">
      <c r="A27" s="4" t="s">
        <v>5</v>
      </c>
      <c r="B27" s="7"/>
      <c r="C27" s="4"/>
      <c r="D27" s="7"/>
      <c r="E27" s="4">
        <v>0</v>
      </c>
      <c r="F27" s="4"/>
      <c r="G27" s="4"/>
      <c r="H27" s="4"/>
      <c r="I27" s="5"/>
    </row>
    <row r="28" spans="1:16" x14ac:dyDescent="0.2">
      <c r="A28" s="4" t="s">
        <v>6</v>
      </c>
      <c r="B28" s="7"/>
      <c r="C28" s="4" t="s">
        <v>20</v>
      </c>
      <c r="D28" s="6"/>
      <c r="E28">
        <f>O22</f>
        <v>23.639500000000002</v>
      </c>
      <c r="F28" s="4">
        <f>AVERAGE(E28:E29)</f>
        <v>23.639500000000002</v>
      </c>
      <c r="G28" s="4"/>
      <c r="H28" s="4"/>
      <c r="I28" s="5"/>
    </row>
    <row r="29" spans="1:16" x14ac:dyDescent="0.2">
      <c r="A29" s="4" t="s">
        <v>6</v>
      </c>
      <c r="B29" s="7"/>
      <c r="C29" s="4" t="s">
        <v>20</v>
      </c>
      <c r="D29" s="6"/>
      <c r="E29" s="8" t="s">
        <v>7</v>
      </c>
      <c r="F29" s="4"/>
      <c r="G29" s="4"/>
      <c r="H29" s="4"/>
      <c r="I29" s="5"/>
    </row>
    <row r="30" spans="1:16" x14ac:dyDescent="0.2">
      <c r="A30" s="4" t="s">
        <v>6</v>
      </c>
      <c r="B30" s="7"/>
      <c r="C30" s="4"/>
      <c r="D30" s="6"/>
      <c r="E30" s="4">
        <v>0</v>
      </c>
      <c r="F30" s="4"/>
      <c r="G30" s="4"/>
      <c r="H30" s="4"/>
      <c r="I30" s="5"/>
    </row>
    <row r="31" spans="1:16" ht="17" thickBot="1" x14ac:dyDescent="0.25">
      <c r="A31" s="4" t="s">
        <v>5</v>
      </c>
      <c r="B31" s="3" t="s">
        <v>4</v>
      </c>
      <c r="C31" s="4"/>
      <c r="D31" s="3"/>
      <c r="E31" s="3"/>
      <c r="F31" s="3"/>
      <c r="G31" s="3"/>
      <c r="H31" s="3"/>
      <c r="I31" s="2"/>
    </row>
    <row r="33" spans="1:19" ht="17" thickBot="1" x14ac:dyDescent="0.25"/>
    <row r="34" spans="1:19" x14ac:dyDescent="0.2">
      <c r="A34" s="20" t="s">
        <v>16</v>
      </c>
      <c r="B34" s="19" t="s">
        <v>15</v>
      </c>
      <c r="C34" s="19" t="s">
        <v>14</v>
      </c>
      <c r="D34" s="19" t="s">
        <v>13</v>
      </c>
      <c r="E34" s="19" t="s">
        <v>12</v>
      </c>
      <c r="F34" s="19" t="s">
        <v>11</v>
      </c>
      <c r="G34" s="19" t="s">
        <v>24</v>
      </c>
      <c r="H34" s="19" t="s">
        <v>25</v>
      </c>
      <c r="I34" s="18" t="s">
        <v>10</v>
      </c>
      <c r="K34" s="20" t="s">
        <v>16</v>
      </c>
      <c r="L34" s="19" t="s">
        <v>15</v>
      </c>
      <c r="M34" s="19" t="s">
        <v>14</v>
      </c>
      <c r="N34" s="19" t="s">
        <v>13</v>
      </c>
      <c r="O34" s="19" t="s">
        <v>12</v>
      </c>
      <c r="P34" s="19" t="s">
        <v>11</v>
      </c>
      <c r="Q34" s="19" t="s">
        <v>24</v>
      </c>
      <c r="R34" s="19" t="s">
        <v>25</v>
      </c>
      <c r="S34" s="18" t="s">
        <v>10</v>
      </c>
    </row>
    <row r="35" spans="1:19" x14ac:dyDescent="0.2">
      <c r="A35" s="17" t="s">
        <v>85</v>
      </c>
      <c r="B35" s="16" t="s">
        <v>26</v>
      </c>
      <c r="C35" s="4" t="s">
        <v>54</v>
      </c>
      <c r="D35" s="4"/>
      <c r="E35" s="15">
        <f>P53</f>
        <v>31.279499999999999</v>
      </c>
      <c r="F35" s="4">
        <f>AVERAGE(E35)</f>
        <v>31.279499999999999</v>
      </c>
      <c r="G35" s="4">
        <f>SUM(F35,-F42)</f>
        <v>10.889499999999998</v>
      </c>
      <c r="H35" s="4">
        <f>SUM(G38,-G35)</f>
        <v>-0.37479999999999691</v>
      </c>
      <c r="I35" s="14">
        <f>POWER(2,-H35)</f>
        <v>1.2966597869756515</v>
      </c>
      <c r="K35" s="17" t="s">
        <v>86</v>
      </c>
      <c r="L35" s="16" t="s">
        <v>26</v>
      </c>
      <c r="M35" s="4" t="s">
        <v>54</v>
      </c>
      <c r="N35" s="4"/>
      <c r="O35" s="15">
        <f>P53</f>
        <v>31.279499999999999</v>
      </c>
      <c r="P35" s="4">
        <f>AVERAGE(O35)</f>
        <v>31.279499999999999</v>
      </c>
      <c r="Q35" s="4">
        <f>SUM(P35,-P42)</f>
        <v>10.889499999999998</v>
      </c>
      <c r="R35" s="4">
        <f>SUM(Q38,-Q35)</f>
        <v>5.0300000000003564E-2</v>
      </c>
      <c r="S35" s="14">
        <f>POWER(2,-R35)</f>
        <v>0.96573548899441319</v>
      </c>
    </row>
    <row r="36" spans="1:19" x14ac:dyDescent="0.2">
      <c r="A36" s="4" t="s">
        <v>5</v>
      </c>
      <c r="B36" s="7"/>
      <c r="C36" s="4" t="s">
        <v>54</v>
      </c>
      <c r="D36" s="7"/>
      <c r="F36" s="4"/>
      <c r="G36" s="4"/>
      <c r="H36" s="4"/>
      <c r="I36" s="5"/>
      <c r="K36" s="4" t="s">
        <v>5</v>
      </c>
      <c r="L36" s="7"/>
      <c r="M36" s="4" t="s">
        <v>54</v>
      </c>
      <c r="N36" s="7"/>
      <c r="P36" s="4"/>
      <c r="Q36" s="4"/>
      <c r="R36" s="4"/>
      <c r="S36" s="5"/>
    </row>
    <row r="37" spans="1:19" x14ac:dyDescent="0.2">
      <c r="A37" s="4" t="s">
        <v>5</v>
      </c>
      <c r="B37" s="7"/>
      <c r="C37" s="4"/>
      <c r="D37" s="7"/>
      <c r="E37" s="4">
        <v>0</v>
      </c>
      <c r="F37" s="4"/>
      <c r="G37" s="4"/>
      <c r="H37" s="4"/>
      <c r="I37" s="5"/>
      <c r="K37" s="4" t="s">
        <v>5</v>
      </c>
      <c r="L37" s="7"/>
      <c r="M37" s="4"/>
      <c r="N37" s="7"/>
      <c r="O37" s="4">
        <v>0</v>
      </c>
      <c r="P37" s="4"/>
      <c r="Q37" s="4"/>
      <c r="R37" s="4"/>
      <c r="S37" s="5"/>
    </row>
    <row r="38" spans="1:19" x14ac:dyDescent="0.2">
      <c r="A38" s="4" t="s">
        <v>6</v>
      </c>
      <c r="B38" s="7"/>
      <c r="C38" s="4" t="s">
        <v>54</v>
      </c>
      <c r="D38" s="6"/>
      <c r="E38">
        <f>P55</f>
        <v>30.272600000000001</v>
      </c>
      <c r="F38" s="4">
        <f>AVERAGE(E38:E39)</f>
        <v>30.272600000000001</v>
      </c>
      <c r="G38" s="4">
        <f>SUM(F38,-F45)</f>
        <v>10.514700000000001</v>
      </c>
      <c r="H38" s="4"/>
      <c r="I38" s="5"/>
      <c r="K38" s="4" t="s">
        <v>6</v>
      </c>
      <c r="L38" s="7"/>
      <c r="M38" s="4" t="s">
        <v>54</v>
      </c>
      <c r="N38" s="6"/>
      <c r="O38" s="15">
        <f>P54</f>
        <v>31.133400000000002</v>
      </c>
      <c r="P38" s="4">
        <f>AVERAGE(O38:O39)</f>
        <v>31.133400000000002</v>
      </c>
      <c r="Q38" s="4">
        <f>SUM(P38,-P45)</f>
        <v>10.939800000000002</v>
      </c>
      <c r="R38" s="4"/>
      <c r="S38" s="5"/>
    </row>
    <row r="39" spans="1:19" x14ac:dyDescent="0.2">
      <c r="A39" s="4" t="s">
        <v>6</v>
      </c>
      <c r="B39" s="7"/>
      <c r="C39" s="4" t="s">
        <v>54</v>
      </c>
      <c r="D39" s="4"/>
      <c r="E39" s="8" t="s">
        <v>7</v>
      </c>
      <c r="F39" s="4"/>
      <c r="G39" s="4"/>
      <c r="H39" s="4"/>
      <c r="I39" s="5"/>
      <c r="K39" s="4" t="s">
        <v>6</v>
      </c>
      <c r="L39" s="7"/>
      <c r="M39" s="4" t="s">
        <v>54</v>
      </c>
      <c r="N39" s="4"/>
      <c r="O39" s="8" t="s">
        <v>7</v>
      </c>
      <c r="P39" s="4"/>
      <c r="Q39" s="4"/>
      <c r="R39" s="4"/>
      <c r="S39" s="5"/>
    </row>
    <row r="40" spans="1:19" x14ac:dyDescent="0.2">
      <c r="A40" s="4" t="s">
        <v>6</v>
      </c>
      <c r="B40" s="7"/>
      <c r="C40" s="4"/>
      <c r="D40" s="6"/>
      <c r="E40" s="4">
        <v>0</v>
      </c>
      <c r="F40" s="4"/>
      <c r="G40" s="4"/>
      <c r="H40" s="4"/>
      <c r="I40" s="5"/>
      <c r="K40" s="4" t="s">
        <v>6</v>
      </c>
      <c r="L40" s="7"/>
      <c r="M40" s="4"/>
      <c r="N40" s="6"/>
      <c r="O40" s="4">
        <v>0</v>
      </c>
      <c r="P40" s="4"/>
      <c r="Q40" s="4"/>
      <c r="R40" s="4"/>
      <c r="S40" s="5"/>
    </row>
    <row r="41" spans="1:19" ht="17" thickBot="1" x14ac:dyDescent="0.25">
      <c r="A41" s="12" t="s">
        <v>4</v>
      </c>
      <c r="B41" s="7"/>
      <c r="C41" s="4"/>
      <c r="D41" s="11"/>
      <c r="E41" s="11"/>
      <c r="F41" s="11"/>
      <c r="G41" s="4"/>
      <c r="H41" s="4"/>
      <c r="I41" s="5"/>
      <c r="K41" s="12" t="s">
        <v>4</v>
      </c>
      <c r="L41" s="7"/>
      <c r="M41" s="4"/>
      <c r="N41" s="11"/>
      <c r="O41" s="11"/>
      <c r="P41" s="11"/>
      <c r="Q41" s="4"/>
      <c r="R41" s="4"/>
      <c r="S41" s="5"/>
    </row>
    <row r="42" spans="1:19" ht="17" thickTop="1" x14ac:dyDescent="0.2">
      <c r="A42" s="4" t="s">
        <v>8</v>
      </c>
      <c r="B42" s="7"/>
      <c r="C42" s="4" t="s">
        <v>20</v>
      </c>
      <c r="D42" s="7"/>
      <c r="E42" s="10">
        <f>O53</f>
        <v>20.39</v>
      </c>
      <c r="F42" s="4">
        <f>AVERAGE(E42)</f>
        <v>20.39</v>
      </c>
      <c r="G42" s="4"/>
      <c r="H42" s="4"/>
      <c r="I42" s="5"/>
      <c r="K42" s="4" t="s">
        <v>8</v>
      </c>
      <c r="L42" s="7"/>
      <c r="M42" s="4" t="s">
        <v>20</v>
      </c>
      <c r="N42" s="7"/>
      <c r="O42" s="10">
        <f>O53</f>
        <v>20.39</v>
      </c>
      <c r="P42" s="4">
        <f>AVERAGE(O42)</f>
        <v>20.39</v>
      </c>
      <c r="Q42" s="4"/>
      <c r="R42" s="4"/>
      <c r="S42" s="5"/>
    </row>
    <row r="43" spans="1:19" x14ac:dyDescent="0.2">
      <c r="A43" s="4" t="s">
        <v>5</v>
      </c>
      <c r="B43" s="7"/>
      <c r="C43" s="4" t="s">
        <v>20</v>
      </c>
      <c r="D43" s="7"/>
      <c r="F43" s="4"/>
      <c r="G43" s="4"/>
      <c r="H43" s="4"/>
      <c r="I43" s="5"/>
      <c r="K43" s="4" t="s">
        <v>5</v>
      </c>
      <c r="L43" s="7"/>
      <c r="M43" s="4" t="s">
        <v>20</v>
      </c>
      <c r="N43" s="7"/>
      <c r="P43" s="4"/>
      <c r="Q43" s="4"/>
      <c r="R43" s="4"/>
      <c r="S43" s="5"/>
    </row>
    <row r="44" spans="1:19" x14ac:dyDescent="0.2">
      <c r="A44" s="4" t="s">
        <v>5</v>
      </c>
      <c r="B44" s="7"/>
      <c r="C44" s="4"/>
      <c r="D44" s="7"/>
      <c r="E44" s="4">
        <v>0</v>
      </c>
      <c r="F44" s="4"/>
      <c r="G44" s="4"/>
      <c r="H44" s="4"/>
      <c r="I44" s="5"/>
      <c r="K44" s="4" t="s">
        <v>5</v>
      </c>
      <c r="L44" s="7"/>
      <c r="M44" s="4"/>
      <c r="N44" s="7"/>
      <c r="O44" s="4">
        <v>0</v>
      </c>
      <c r="P44" s="4"/>
      <c r="Q44" s="4"/>
      <c r="R44" s="4"/>
      <c r="S44" s="5"/>
    </row>
    <row r="45" spans="1:19" x14ac:dyDescent="0.2">
      <c r="A45" s="4" t="s">
        <v>6</v>
      </c>
      <c r="B45" s="7"/>
      <c r="C45" s="4" t="s">
        <v>20</v>
      </c>
      <c r="D45" s="6"/>
      <c r="E45">
        <f>O55</f>
        <v>19.757899999999999</v>
      </c>
      <c r="F45" s="4">
        <f>AVERAGE(E45:E46)</f>
        <v>19.757899999999999</v>
      </c>
      <c r="G45" s="4"/>
      <c r="H45" s="4"/>
      <c r="I45" s="5"/>
      <c r="K45" s="4" t="s">
        <v>6</v>
      </c>
      <c r="L45" s="7"/>
      <c r="M45" s="4" t="s">
        <v>20</v>
      </c>
      <c r="N45" s="6"/>
      <c r="O45" s="21">
        <f>O54</f>
        <v>20.1936</v>
      </c>
      <c r="P45" s="4">
        <f>AVERAGE(O45:O46)</f>
        <v>20.1936</v>
      </c>
      <c r="Q45" s="4"/>
      <c r="R45" s="4"/>
      <c r="S45" s="5"/>
    </row>
    <row r="46" spans="1:19" x14ac:dyDescent="0.2">
      <c r="A46" s="4" t="s">
        <v>6</v>
      </c>
      <c r="B46" s="7"/>
      <c r="C46" s="4" t="s">
        <v>20</v>
      </c>
      <c r="D46" s="6"/>
      <c r="E46" s="8" t="s">
        <v>7</v>
      </c>
      <c r="F46" s="4"/>
      <c r="G46" s="4"/>
      <c r="H46" s="4"/>
      <c r="I46" s="5"/>
      <c r="K46" s="4" t="s">
        <v>6</v>
      </c>
      <c r="L46" s="7"/>
      <c r="M46" s="4" t="s">
        <v>20</v>
      </c>
      <c r="N46" s="6"/>
      <c r="O46" s="8" t="s">
        <v>7</v>
      </c>
      <c r="P46" s="4"/>
      <c r="Q46" s="4"/>
      <c r="R46" s="4"/>
      <c r="S46" s="5"/>
    </row>
    <row r="47" spans="1:19" x14ac:dyDescent="0.2">
      <c r="A47" s="4" t="s">
        <v>6</v>
      </c>
      <c r="B47" s="7"/>
      <c r="C47" s="4"/>
      <c r="D47" s="6"/>
      <c r="E47" s="4">
        <v>0</v>
      </c>
      <c r="F47" s="4"/>
      <c r="G47" s="4"/>
      <c r="H47" s="4"/>
      <c r="I47" s="5"/>
      <c r="K47" s="4" t="s">
        <v>6</v>
      </c>
      <c r="L47" s="7"/>
      <c r="M47" s="4"/>
      <c r="N47" s="6"/>
      <c r="O47" s="4">
        <v>0</v>
      </c>
      <c r="P47" s="4"/>
      <c r="Q47" s="4"/>
      <c r="R47" s="4"/>
      <c r="S47" s="5"/>
    </row>
    <row r="48" spans="1:19" ht="17" thickBot="1" x14ac:dyDescent="0.25">
      <c r="A48" s="4" t="s">
        <v>5</v>
      </c>
      <c r="B48" s="3" t="s">
        <v>4</v>
      </c>
      <c r="C48" s="4"/>
      <c r="D48" s="3"/>
      <c r="E48" s="3"/>
      <c r="F48" s="3"/>
      <c r="G48" s="3"/>
      <c r="H48" s="3"/>
      <c r="I48" s="2"/>
      <c r="K48" s="4" t="s">
        <v>5</v>
      </c>
      <c r="L48" s="3" t="s">
        <v>4</v>
      </c>
      <c r="M48" s="4"/>
      <c r="N48" s="3"/>
      <c r="O48" s="3"/>
      <c r="P48" s="3"/>
      <c r="Q48" s="3"/>
      <c r="R48" s="3"/>
      <c r="S48" s="2"/>
    </row>
    <row r="49" spans="1:16" ht="17" thickBot="1" x14ac:dyDescent="0.25"/>
    <row r="50" spans="1:16" x14ac:dyDescent="0.2">
      <c r="A50" s="20" t="s">
        <v>16</v>
      </c>
      <c r="B50" s="19" t="s">
        <v>15</v>
      </c>
      <c r="C50" s="19" t="s">
        <v>14</v>
      </c>
      <c r="D50" s="19" t="s">
        <v>13</v>
      </c>
      <c r="E50" s="19" t="s">
        <v>12</v>
      </c>
      <c r="F50" s="19" t="s">
        <v>11</v>
      </c>
      <c r="G50" s="19" t="s">
        <v>24</v>
      </c>
      <c r="H50" s="19" t="s">
        <v>25</v>
      </c>
      <c r="I50" s="18" t="s">
        <v>10</v>
      </c>
    </row>
    <row r="51" spans="1:16" x14ac:dyDescent="0.2">
      <c r="A51" s="17" t="s">
        <v>85</v>
      </c>
      <c r="B51" s="16" t="s">
        <v>28</v>
      </c>
      <c r="C51" s="4" t="s">
        <v>54</v>
      </c>
      <c r="D51" s="4"/>
      <c r="E51" s="15">
        <f>P53</f>
        <v>31.279499999999999</v>
      </c>
      <c r="F51" s="4">
        <f>AVERAGE(E51:E52)</f>
        <v>31.279499999999999</v>
      </c>
      <c r="G51" s="4">
        <f>SUM(F51,-F58)</f>
        <v>10.889499999999998</v>
      </c>
      <c r="H51" s="4">
        <f>SUM(G54,-G51)</f>
        <v>-0.16749999999999687</v>
      </c>
      <c r="I51" s="14">
        <f>POWER(2,-H51)</f>
        <v>1.1231105951023899</v>
      </c>
    </row>
    <row r="52" spans="1:16" x14ac:dyDescent="0.2">
      <c r="A52" s="4" t="s">
        <v>5</v>
      </c>
      <c r="B52" s="7"/>
      <c r="C52" s="4" t="s">
        <v>54</v>
      </c>
      <c r="D52" s="7"/>
      <c r="E52" s="8" t="s">
        <v>7</v>
      </c>
      <c r="F52" s="4"/>
      <c r="G52" s="4"/>
      <c r="H52" s="4"/>
      <c r="I52" s="5"/>
      <c r="O52" s="13" t="s">
        <v>20</v>
      </c>
      <c r="P52" s="13" t="s">
        <v>54</v>
      </c>
    </row>
    <row r="53" spans="1:16" x14ac:dyDescent="0.2">
      <c r="A53" s="4" t="s">
        <v>5</v>
      </c>
      <c r="B53" s="7"/>
      <c r="C53" s="4"/>
      <c r="D53" s="7"/>
      <c r="E53" s="4">
        <v>0</v>
      </c>
      <c r="F53" s="4"/>
      <c r="G53" s="4"/>
      <c r="H53" s="4"/>
      <c r="I53" s="5"/>
      <c r="N53" t="s">
        <v>60</v>
      </c>
      <c r="O53">
        <v>20.39</v>
      </c>
      <c r="P53">
        <v>31.279499999999999</v>
      </c>
    </row>
    <row r="54" spans="1:16" x14ac:dyDescent="0.2">
      <c r="A54" s="4" t="s">
        <v>6</v>
      </c>
      <c r="B54" s="7"/>
      <c r="C54" s="4" t="s">
        <v>54</v>
      </c>
      <c r="D54" s="6"/>
      <c r="E54">
        <f>P56</f>
        <v>30.4419</v>
      </c>
      <c r="F54" s="4">
        <f>AVERAGE(E54:E55)</f>
        <v>30.4419</v>
      </c>
      <c r="G54" s="4">
        <f>SUM(F54,-F61)</f>
        <v>10.722000000000001</v>
      </c>
      <c r="H54" s="4"/>
      <c r="I54" s="5"/>
      <c r="N54" t="s">
        <v>60</v>
      </c>
      <c r="O54">
        <v>20.1936</v>
      </c>
      <c r="P54">
        <v>31.133400000000002</v>
      </c>
    </row>
    <row r="55" spans="1:16" x14ac:dyDescent="0.2">
      <c r="A55" s="4" t="s">
        <v>6</v>
      </c>
      <c r="B55" s="7"/>
      <c r="C55" s="4" t="s">
        <v>54</v>
      </c>
      <c r="D55" s="4"/>
      <c r="E55" s="8" t="s">
        <v>7</v>
      </c>
      <c r="F55" s="4"/>
      <c r="G55" s="4"/>
      <c r="H55" s="4"/>
      <c r="I55" s="5"/>
      <c r="N55" t="s">
        <v>66</v>
      </c>
      <c r="O55">
        <v>19.757899999999999</v>
      </c>
      <c r="P55">
        <v>30.272600000000001</v>
      </c>
    </row>
    <row r="56" spans="1:16" x14ac:dyDescent="0.2">
      <c r="A56" s="4" t="s">
        <v>6</v>
      </c>
      <c r="B56" s="7"/>
      <c r="C56" s="4"/>
      <c r="D56" s="6"/>
      <c r="E56" s="4">
        <v>0</v>
      </c>
      <c r="F56" s="4"/>
      <c r="G56" s="4"/>
      <c r="H56" s="4"/>
      <c r="I56" s="5"/>
      <c r="N56" t="s">
        <v>66</v>
      </c>
      <c r="O56">
        <v>19.719899999999999</v>
      </c>
      <c r="P56">
        <v>30.4419</v>
      </c>
    </row>
    <row r="57" spans="1:16" ht="17" thickBot="1" x14ac:dyDescent="0.25">
      <c r="A57" s="12" t="s">
        <v>4</v>
      </c>
      <c r="B57" s="7"/>
      <c r="C57" s="4"/>
      <c r="D57" s="11"/>
      <c r="E57" s="11"/>
      <c r="F57" s="11"/>
      <c r="G57" s="4"/>
      <c r="H57" s="4"/>
      <c r="I57" s="5"/>
    </row>
    <row r="58" spans="1:16" ht="17" thickTop="1" x14ac:dyDescent="0.2">
      <c r="A58" s="4" t="s">
        <v>8</v>
      </c>
      <c r="B58" s="7"/>
      <c r="C58" s="4" t="s">
        <v>20</v>
      </c>
      <c r="D58" s="7"/>
      <c r="E58" s="10">
        <f>O53</f>
        <v>20.39</v>
      </c>
      <c r="F58" s="4">
        <f>AVERAGE(E58:E59)</f>
        <v>20.39</v>
      </c>
      <c r="G58" s="4"/>
      <c r="H58" s="4"/>
      <c r="I58" s="5"/>
    </row>
    <row r="59" spans="1:16" x14ac:dyDescent="0.2">
      <c r="A59" s="4" t="s">
        <v>5</v>
      </c>
      <c r="B59" s="7"/>
      <c r="C59" s="4" t="s">
        <v>20</v>
      </c>
      <c r="D59" s="7"/>
      <c r="E59" s="8" t="s">
        <v>7</v>
      </c>
      <c r="F59" s="4"/>
      <c r="G59" s="4"/>
      <c r="H59" s="4"/>
      <c r="I59" s="5"/>
    </row>
    <row r="60" spans="1:16" x14ac:dyDescent="0.2">
      <c r="A60" s="4" t="s">
        <v>5</v>
      </c>
      <c r="B60" s="7"/>
      <c r="C60" s="4"/>
      <c r="D60" s="7"/>
      <c r="E60" s="4">
        <v>0</v>
      </c>
      <c r="F60" s="4"/>
      <c r="G60" s="4"/>
      <c r="H60" s="4"/>
      <c r="I60" s="5"/>
    </row>
    <row r="61" spans="1:16" x14ac:dyDescent="0.2">
      <c r="A61" s="4" t="s">
        <v>6</v>
      </c>
      <c r="B61" s="7"/>
      <c r="C61" s="4" t="s">
        <v>20</v>
      </c>
      <c r="D61" s="6"/>
      <c r="E61">
        <f>O56</f>
        <v>19.719899999999999</v>
      </c>
      <c r="F61" s="4">
        <f>AVERAGE(E61:E62)</f>
        <v>19.719899999999999</v>
      </c>
      <c r="G61" s="4"/>
      <c r="H61" s="4"/>
      <c r="I61" s="5"/>
    </row>
    <row r="62" spans="1:16" x14ac:dyDescent="0.2">
      <c r="A62" s="4" t="s">
        <v>6</v>
      </c>
      <c r="B62" s="7"/>
      <c r="C62" s="4" t="s">
        <v>20</v>
      </c>
      <c r="D62" s="6"/>
      <c r="E62" s="8" t="s">
        <v>7</v>
      </c>
      <c r="F62" s="4"/>
      <c r="G62" s="4"/>
      <c r="H62" s="4"/>
      <c r="I62" s="5"/>
    </row>
    <row r="63" spans="1:16" x14ac:dyDescent="0.2">
      <c r="A63" s="4" t="s">
        <v>6</v>
      </c>
      <c r="B63" s="7"/>
      <c r="C63" s="4"/>
      <c r="D63" s="6"/>
      <c r="E63" s="4">
        <v>0</v>
      </c>
      <c r="F63" s="4"/>
      <c r="G63" s="4"/>
      <c r="H63" s="4"/>
      <c r="I63" s="5"/>
    </row>
    <row r="64" spans="1:16" ht="17" thickBot="1" x14ac:dyDescent="0.25">
      <c r="A64" s="4" t="s">
        <v>5</v>
      </c>
      <c r="B64" s="3" t="s">
        <v>4</v>
      </c>
      <c r="C64" s="4"/>
      <c r="D64" s="3"/>
      <c r="E64" s="3"/>
      <c r="F64" s="3"/>
      <c r="G64" s="3"/>
      <c r="H64" s="3"/>
      <c r="I64" s="2"/>
    </row>
    <row r="65" spans="1:76" ht="17" thickBot="1" x14ac:dyDescent="0.25">
      <c r="A65" s="4"/>
      <c r="B65" s="4"/>
      <c r="C65" s="4"/>
      <c r="D65" s="4"/>
      <c r="E65" s="4"/>
      <c r="F65" s="4"/>
      <c r="G65" s="4"/>
      <c r="H65" s="4"/>
      <c r="I65" s="4"/>
    </row>
    <row r="66" spans="1:76" x14ac:dyDescent="0.2">
      <c r="A66" s="20" t="s">
        <v>16</v>
      </c>
      <c r="B66" s="19" t="s">
        <v>15</v>
      </c>
      <c r="C66" s="19" t="s">
        <v>14</v>
      </c>
      <c r="D66" s="19" t="s">
        <v>13</v>
      </c>
      <c r="E66" s="19" t="s">
        <v>12</v>
      </c>
      <c r="F66" s="19" t="s">
        <v>11</v>
      </c>
      <c r="G66" s="19" t="s">
        <v>24</v>
      </c>
      <c r="H66" s="19" t="s">
        <v>25</v>
      </c>
      <c r="I66" s="18" t="s">
        <v>10</v>
      </c>
      <c r="K66" s="20" t="s">
        <v>16</v>
      </c>
      <c r="L66" s="19" t="s">
        <v>15</v>
      </c>
      <c r="M66" s="19" t="s">
        <v>14</v>
      </c>
      <c r="N66" s="19" t="s">
        <v>13</v>
      </c>
      <c r="O66" s="19" t="s">
        <v>12</v>
      </c>
      <c r="P66" s="19" t="s">
        <v>11</v>
      </c>
      <c r="Q66" s="19" t="s">
        <v>24</v>
      </c>
      <c r="R66" s="19" t="s">
        <v>25</v>
      </c>
      <c r="S66" s="18" t="s">
        <v>10</v>
      </c>
      <c r="BF66" s="20" t="s">
        <v>16</v>
      </c>
      <c r="BG66" s="19" t="s">
        <v>15</v>
      </c>
      <c r="BH66" s="19" t="s">
        <v>14</v>
      </c>
      <c r="BI66" s="19" t="s">
        <v>13</v>
      </c>
      <c r="BJ66" s="19" t="s">
        <v>12</v>
      </c>
      <c r="BK66" s="19" t="s">
        <v>11</v>
      </c>
      <c r="BL66" s="19" t="s">
        <v>24</v>
      </c>
      <c r="BM66" s="19" t="s">
        <v>25</v>
      </c>
      <c r="BN66" s="18" t="s">
        <v>10</v>
      </c>
      <c r="BP66" s="20" t="s">
        <v>16</v>
      </c>
      <c r="BQ66" s="19" t="s">
        <v>15</v>
      </c>
      <c r="BR66" s="19" t="s">
        <v>14</v>
      </c>
      <c r="BS66" s="19" t="s">
        <v>13</v>
      </c>
      <c r="BT66" s="19" t="s">
        <v>12</v>
      </c>
      <c r="BU66" s="19" t="s">
        <v>11</v>
      </c>
      <c r="BV66" s="19" t="s">
        <v>24</v>
      </c>
      <c r="BW66" s="19" t="s">
        <v>25</v>
      </c>
      <c r="BX66" s="18" t="s">
        <v>10</v>
      </c>
    </row>
    <row r="67" spans="1:76" x14ac:dyDescent="0.2">
      <c r="A67" s="17" t="s">
        <v>87</v>
      </c>
      <c r="B67" s="16" t="s">
        <v>26</v>
      </c>
      <c r="C67" s="4" t="s">
        <v>54</v>
      </c>
      <c r="D67" s="4"/>
      <c r="E67" s="15">
        <f>P87</f>
        <v>33.316600000000001</v>
      </c>
      <c r="F67" s="4">
        <f>AVERAGE(E67)</f>
        <v>33.316600000000001</v>
      </c>
      <c r="G67" s="4">
        <f>SUM(F67,-F74)</f>
        <v>9.4791000000000025</v>
      </c>
      <c r="H67" s="4">
        <f>SUM(G70,-G67)</f>
        <v>-2.0249000000000024</v>
      </c>
      <c r="I67" s="14">
        <f>POWER(2,-H67)</f>
        <v>4.0696366729156068</v>
      </c>
      <c r="K67" s="17" t="s">
        <v>88</v>
      </c>
      <c r="L67" s="16" t="s">
        <v>26</v>
      </c>
      <c r="M67" s="4" t="s">
        <v>54</v>
      </c>
      <c r="N67" s="4"/>
      <c r="O67" s="15">
        <f>P87</f>
        <v>33.316600000000001</v>
      </c>
      <c r="P67" s="4">
        <f>AVERAGE(O67)</f>
        <v>33.316600000000001</v>
      </c>
      <c r="Q67" s="4">
        <f>SUM(P67,-P74)</f>
        <v>9.4791000000000025</v>
      </c>
      <c r="R67" s="4">
        <f>SUM(Q70,-Q67)</f>
        <v>-2.8400000000004866E-2</v>
      </c>
      <c r="S67" s="14">
        <f>POWER(2,-R67)</f>
        <v>1.0198804146950287</v>
      </c>
      <c r="BF67" s="17" t="s">
        <v>85</v>
      </c>
      <c r="BG67" s="16" t="s">
        <v>26</v>
      </c>
      <c r="BH67" s="4" t="s">
        <v>54</v>
      </c>
      <c r="BI67" s="4"/>
      <c r="BJ67" s="15">
        <f>BU85</f>
        <v>18.143000000000001</v>
      </c>
      <c r="BK67" s="4">
        <f>AVERAGE(BJ67)</f>
        <v>18.143000000000001</v>
      </c>
      <c r="BL67" s="4">
        <f>SUM(BK67,-BK74)</f>
        <v>-6.6430000000000007</v>
      </c>
      <c r="BM67" s="4">
        <f>SUM(BL70,-BL67)</f>
        <v>2.1782000000000004</v>
      </c>
      <c r="BN67" s="14">
        <f>POWER(2,-BM67)</f>
        <v>0.22095125029544901</v>
      </c>
      <c r="BP67" s="17" t="s">
        <v>86</v>
      </c>
      <c r="BQ67" s="16" t="s">
        <v>26</v>
      </c>
      <c r="BR67" s="4" t="s">
        <v>54</v>
      </c>
      <c r="BS67" s="4"/>
      <c r="BT67" s="15">
        <f>BU85</f>
        <v>18.143000000000001</v>
      </c>
      <c r="BU67" s="4">
        <f>AVERAGE(BT67)</f>
        <v>18.143000000000001</v>
      </c>
      <c r="BV67" s="4">
        <f>SUM(BU67,-BU74)</f>
        <v>-6.6430000000000007</v>
      </c>
      <c r="BW67" s="4">
        <f>SUM(BV70,-BV67)</f>
        <v>9.7699999999999676E-2</v>
      </c>
      <c r="BX67" s="14">
        <f>POWER(2,-BW67)</f>
        <v>0.93452165499496209</v>
      </c>
    </row>
    <row r="68" spans="1:76" x14ac:dyDescent="0.2">
      <c r="A68" s="4" t="s">
        <v>5</v>
      </c>
      <c r="B68" s="7"/>
      <c r="C68" s="4" t="s">
        <v>54</v>
      </c>
      <c r="D68" s="7"/>
      <c r="F68" s="4"/>
      <c r="G68" s="4"/>
      <c r="H68" s="4"/>
      <c r="I68" s="5"/>
      <c r="K68" s="4" t="s">
        <v>5</v>
      </c>
      <c r="L68" s="7"/>
      <c r="M68" s="4" t="s">
        <v>54</v>
      </c>
      <c r="N68" s="7"/>
      <c r="P68" s="4"/>
      <c r="Q68" s="4"/>
      <c r="R68" s="4"/>
      <c r="S68" s="5"/>
      <c r="BF68" s="4" t="s">
        <v>5</v>
      </c>
      <c r="BG68" s="7"/>
      <c r="BH68" s="4" t="s">
        <v>54</v>
      </c>
      <c r="BI68" s="7"/>
      <c r="BK68" s="4"/>
      <c r="BL68" s="4"/>
      <c r="BM68" s="4"/>
      <c r="BN68" s="5"/>
      <c r="BP68" s="4" t="s">
        <v>5</v>
      </c>
      <c r="BQ68" s="7"/>
      <c r="BR68" s="4" t="s">
        <v>54</v>
      </c>
      <c r="BS68" s="7"/>
      <c r="BU68" s="4"/>
      <c r="BV68" s="4"/>
      <c r="BW68" s="4"/>
      <c r="BX68" s="5"/>
    </row>
    <row r="69" spans="1:76" x14ac:dyDescent="0.2">
      <c r="A69" s="4" t="s">
        <v>5</v>
      </c>
      <c r="B69" s="7"/>
      <c r="C69" s="4"/>
      <c r="D69" s="7"/>
      <c r="E69" s="4">
        <v>0</v>
      </c>
      <c r="F69" s="4"/>
      <c r="G69" s="4"/>
      <c r="H69" s="4"/>
      <c r="I69" s="5"/>
      <c r="K69" s="4" t="s">
        <v>5</v>
      </c>
      <c r="L69" s="7"/>
      <c r="M69" s="4"/>
      <c r="N69" s="7"/>
      <c r="O69" s="4">
        <v>0</v>
      </c>
      <c r="P69" s="4"/>
      <c r="Q69" s="4"/>
      <c r="R69" s="4"/>
      <c r="S69" s="5"/>
      <c r="BF69" s="4" t="s">
        <v>5</v>
      </c>
      <c r="BG69" s="7"/>
      <c r="BH69" s="4"/>
      <c r="BI69" s="7"/>
      <c r="BJ69" s="4">
        <v>0</v>
      </c>
      <c r="BK69" s="4"/>
      <c r="BL69" s="4"/>
      <c r="BM69" s="4"/>
      <c r="BN69" s="5"/>
      <c r="BP69" s="4" t="s">
        <v>5</v>
      </c>
      <c r="BQ69" s="7"/>
      <c r="BR69" s="4"/>
      <c r="BS69" s="7"/>
      <c r="BT69" s="4">
        <v>0</v>
      </c>
      <c r="BU69" s="4"/>
      <c r="BV69" s="4"/>
      <c r="BW69" s="4"/>
      <c r="BX69" s="5"/>
    </row>
    <row r="70" spans="1:76" x14ac:dyDescent="0.2">
      <c r="A70" s="4" t="s">
        <v>6</v>
      </c>
      <c r="B70" s="7"/>
      <c r="C70" s="4" t="s">
        <v>54</v>
      </c>
      <c r="D70" s="6"/>
      <c r="E70">
        <f>P89</f>
        <v>30.808</v>
      </c>
      <c r="F70" s="4">
        <f>AVERAGE(E70:E71)</f>
        <v>30.808</v>
      </c>
      <c r="G70" s="4">
        <f>SUM(F70,-F77)</f>
        <v>7.4542000000000002</v>
      </c>
      <c r="H70" s="4"/>
      <c r="I70" s="5"/>
      <c r="K70" s="4" t="s">
        <v>6</v>
      </c>
      <c r="L70" s="7"/>
      <c r="M70" s="4" t="s">
        <v>54</v>
      </c>
      <c r="N70" s="6"/>
      <c r="O70" s="15">
        <f>P88</f>
        <v>33.257599999999996</v>
      </c>
      <c r="P70" s="4">
        <f>AVERAGE(O70:O71)</f>
        <v>33.257599999999996</v>
      </c>
      <c r="Q70" s="4">
        <f>SUM(P70,-P77)</f>
        <v>9.4506999999999977</v>
      </c>
      <c r="R70" s="4"/>
      <c r="S70" s="5"/>
      <c r="BF70" s="4" t="s">
        <v>6</v>
      </c>
      <c r="BG70" s="7"/>
      <c r="BH70" s="4" t="s">
        <v>54</v>
      </c>
      <c r="BI70" s="6"/>
      <c r="BJ70">
        <f>BU87</f>
        <v>18.384599999999999</v>
      </c>
      <c r="BK70" s="4">
        <f>AVERAGE(BJ70:BJ71)</f>
        <v>18.384599999999999</v>
      </c>
      <c r="BL70" s="4">
        <f>SUM(BK70,-BK77)</f>
        <v>-4.4648000000000003</v>
      </c>
      <c r="BM70" s="4"/>
      <c r="BN70" s="5"/>
      <c r="BP70" s="4" t="s">
        <v>6</v>
      </c>
      <c r="BQ70" s="7"/>
      <c r="BR70" s="4" t="s">
        <v>54</v>
      </c>
      <c r="BS70" s="6"/>
      <c r="BT70" s="15">
        <f>BU86</f>
        <v>18.188199999999998</v>
      </c>
      <c r="BU70" s="4">
        <f>AVERAGE(BT70:BT71)</f>
        <v>18.188199999999998</v>
      </c>
      <c r="BV70" s="4">
        <f>SUM(BU70,-BU77)</f>
        <v>-6.545300000000001</v>
      </c>
      <c r="BW70" s="4"/>
      <c r="BX70" s="5"/>
    </row>
    <row r="71" spans="1:76" x14ac:dyDescent="0.2">
      <c r="A71" s="4" t="s">
        <v>6</v>
      </c>
      <c r="B71" s="7"/>
      <c r="C71" s="4" t="s">
        <v>54</v>
      </c>
      <c r="D71" s="4"/>
      <c r="E71" s="8" t="s">
        <v>7</v>
      </c>
      <c r="F71" s="4"/>
      <c r="G71" s="4"/>
      <c r="H71" s="4"/>
      <c r="I71" s="5"/>
      <c r="K71" s="4" t="s">
        <v>6</v>
      </c>
      <c r="L71" s="7"/>
      <c r="M71" s="4" t="s">
        <v>54</v>
      </c>
      <c r="N71" s="4"/>
      <c r="O71" s="8" t="s">
        <v>7</v>
      </c>
      <c r="P71" s="4"/>
      <c r="Q71" s="4"/>
      <c r="R71" s="4"/>
      <c r="S71" s="5"/>
      <c r="BF71" s="4" t="s">
        <v>6</v>
      </c>
      <c r="BG71" s="7"/>
      <c r="BH71" s="4" t="s">
        <v>54</v>
      </c>
      <c r="BI71" s="4"/>
      <c r="BJ71" s="8" t="s">
        <v>7</v>
      </c>
      <c r="BK71" s="4"/>
      <c r="BL71" s="4"/>
      <c r="BM71" s="4"/>
      <c r="BN71" s="5"/>
      <c r="BP71" s="4" t="s">
        <v>6</v>
      </c>
      <c r="BQ71" s="7"/>
      <c r="BR71" s="4" t="s">
        <v>54</v>
      </c>
      <c r="BS71" s="4"/>
      <c r="BT71" s="8" t="s">
        <v>7</v>
      </c>
      <c r="BU71" s="4"/>
      <c r="BV71" s="4"/>
      <c r="BW71" s="4"/>
      <c r="BX71" s="5"/>
    </row>
    <row r="72" spans="1:76" x14ac:dyDescent="0.2">
      <c r="A72" s="4" t="s">
        <v>6</v>
      </c>
      <c r="B72" s="7"/>
      <c r="C72" s="4"/>
      <c r="D72" s="6"/>
      <c r="E72" s="4">
        <v>0</v>
      </c>
      <c r="F72" s="4"/>
      <c r="G72" s="4"/>
      <c r="H72" s="4"/>
      <c r="I72" s="5"/>
      <c r="K72" s="4" t="s">
        <v>6</v>
      </c>
      <c r="L72" s="7"/>
      <c r="M72" s="4"/>
      <c r="N72" s="6"/>
      <c r="O72" s="4">
        <v>0</v>
      </c>
      <c r="P72" s="4"/>
      <c r="Q72" s="4"/>
      <c r="R72" s="4"/>
      <c r="S72" s="5"/>
      <c r="BF72" s="4" t="s">
        <v>6</v>
      </c>
      <c r="BG72" s="7"/>
      <c r="BH72" s="4"/>
      <c r="BI72" s="6"/>
      <c r="BJ72" s="4">
        <v>0</v>
      </c>
      <c r="BK72" s="4"/>
      <c r="BL72" s="4"/>
      <c r="BM72" s="4"/>
      <c r="BN72" s="5"/>
      <c r="BP72" s="4" t="s">
        <v>6</v>
      </c>
      <c r="BQ72" s="7"/>
      <c r="BR72" s="4"/>
      <c r="BS72" s="6"/>
      <c r="BT72" s="4">
        <v>0</v>
      </c>
      <c r="BU72" s="4"/>
      <c r="BV72" s="4"/>
      <c r="BW72" s="4"/>
      <c r="BX72" s="5"/>
    </row>
    <row r="73" spans="1:76" ht="17" thickBot="1" x14ac:dyDescent="0.25">
      <c r="A73" s="12" t="s">
        <v>4</v>
      </c>
      <c r="B73" s="7"/>
      <c r="C73" s="4"/>
      <c r="D73" s="11"/>
      <c r="E73" s="11"/>
      <c r="F73" s="11"/>
      <c r="G73" s="4"/>
      <c r="H73" s="4"/>
      <c r="I73" s="5"/>
      <c r="K73" s="12" t="s">
        <v>4</v>
      </c>
      <c r="L73" s="7"/>
      <c r="M73" s="4"/>
      <c r="N73" s="11"/>
      <c r="O73" s="11"/>
      <c r="P73" s="11"/>
      <c r="Q73" s="4"/>
      <c r="R73" s="4"/>
      <c r="S73" s="5"/>
      <c r="BF73" s="12" t="s">
        <v>4</v>
      </c>
      <c r="BG73" s="7"/>
      <c r="BH73" s="4"/>
      <c r="BI73" s="11"/>
      <c r="BJ73" s="11"/>
      <c r="BK73" s="11"/>
      <c r="BL73" s="4"/>
      <c r="BM73" s="4"/>
      <c r="BN73" s="5"/>
      <c r="BP73" s="12" t="s">
        <v>4</v>
      </c>
      <c r="BQ73" s="7"/>
      <c r="BR73" s="4"/>
      <c r="BS73" s="11"/>
      <c r="BT73" s="11"/>
      <c r="BU73" s="11"/>
      <c r="BV73" s="4"/>
      <c r="BW73" s="4"/>
      <c r="BX73" s="5"/>
    </row>
    <row r="74" spans="1:76" ht="17" thickTop="1" x14ac:dyDescent="0.2">
      <c r="A74" s="4" t="s">
        <v>8</v>
      </c>
      <c r="B74" s="7"/>
      <c r="C74" s="4" t="s">
        <v>20</v>
      </c>
      <c r="D74" s="7"/>
      <c r="E74" s="10">
        <f>O87</f>
        <v>23.837499999999999</v>
      </c>
      <c r="F74" s="4">
        <f>AVERAGE(E74)</f>
        <v>23.837499999999999</v>
      </c>
      <c r="G74" s="4"/>
      <c r="H74" s="4"/>
      <c r="I74" s="5"/>
      <c r="K74" s="4" t="s">
        <v>8</v>
      </c>
      <c r="L74" s="7"/>
      <c r="M74" s="4" t="s">
        <v>20</v>
      </c>
      <c r="N74" s="7"/>
      <c r="O74" s="10">
        <f>O87</f>
        <v>23.837499999999999</v>
      </c>
      <c r="P74" s="4">
        <f>AVERAGE(O74)</f>
        <v>23.837499999999999</v>
      </c>
      <c r="Q74" s="4"/>
      <c r="R74" s="4"/>
      <c r="S74" s="5"/>
      <c r="BF74" s="4" t="s">
        <v>8</v>
      </c>
      <c r="BG74" s="7"/>
      <c r="BH74" s="4" t="s">
        <v>20</v>
      </c>
      <c r="BI74" s="7"/>
      <c r="BJ74" s="10">
        <f>BT85</f>
        <v>24.786000000000001</v>
      </c>
      <c r="BK74" s="4">
        <f>AVERAGE(BJ74)</f>
        <v>24.786000000000001</v>
      </c>
      <c r="BL74" s="4"/>
      <c r="BM74" s="4"/>
      <c r="BN74" s="5"/>
      <c r="BP74" s="4" t="s">
        <v>8</v>
      </c>
      <c r="BQ74" s="7"/>
      <c r="BR74" s="4" t="s">
        <v>20</v>
      </c>
      <c r="BS74" s="7"/>
      <c r="BT74" s="10">
        <f>BT85</f>
        <v>24.786000000000001</v>
      </c>
      <c r="BU74" s="4">
        <f>AVERAGE(BT74)</f>
        <v>24.786000000000001</v>
      </c>
      <c r="BV74" s="4"/>
      <c r="BW74" s="4"/>
      <c r="BX74" s="5"/>
    </row>
    <row r="75" spans="1:76" x14ac:dyDescent="0.2">
      <c r="A75" s="4" t="s">
        <v>5</v>
      </c>
      <c r="B75" s="7"/>
      <c r="C75" s="4" t="s">
        <v>20</v>
      </c>
      <c r="D75" s="7"/>
      <c r="F75" s="4"/>
      <c r="G75" s="4"/>
      <c r="H75" s="4"/>
      <c r="I75" s="5"/>
      <c r="K75" s="4" t="s">
        <v>5</v>
      </c>
      <c r="L75" s="7"/>
      <c r="M75" s="4" t="s">
        <v>20</v>
      </c>
      <c r="N75" s="7"/>
      <c r="P75" s="4"/>
      <c r="Q75" s="4"/>
      <c r="R75" s="4"/>
      <c r="S75" s="5"/>
      <c r="BF75" s="4" t="s">
        <v>5</v>
      </c>
      <c r="BG75" s="7"/>
      <c r="BH75" s="4" t="s">
        <v>20</v>
      </c>
      <c r="BI75" s="7"/>
      <c r="BK75" s="4"/>
      <c r="BL75" s="4"/>
      <c r="BM75" s="4"/>
      <c r="BN75" s="5"/>
      <c r="BP75" s="4" t="s">
        <v>5</v>
      </c>
      <c r="BQ75" s="7"/>
      <c r="BR75" s="4" t="s">
        <v>20</v>
      </c>
      <c r="BS75" s="7"/>
      <c r="BU75" s="4"/>
      <c r="BV75" s="4"/>
      <c r="BW75" s="4"/>
      <c r="BX75" s="5"/>
    </row>
    <row r="76" spans="1:76" x14ac:dyDescent="0.2">
      <c r="A76" s="4" t="s">
        <v>5</v>
      </c>
      <c r="B76" s="7"/>
      <c r="C76" s="4"/>
      <c r="D76" s="7"/>
      <c r="E76" s="4">
        <v>0</v>
      </c>
      <c r="F76" s="4"/>
      <c r="G76" s="4"/>
      <c r="H76" s="4"/>
      <c r="I76" s="5"/>
      <c r="K76" s="4" t="s">
        <v>5</v>
      </c>
      <c r="L76" s="7"/>
      <c r="M76" s="4"/>
      <c r="N76" s="7"/>
      <c r="O76" s="4">
        <v>0</v>
      </c>
      <c r="P76" s="4"/>
      <c r="Q76" s="4"/>
      <c r="R76" s="4"/>
      <c r="S76" s="5"/>
      <c r="BF76" s="4" t="s">
        <v>5</v>
      </c>
      <c r="BG76" s="7"/>
      <c r="BH76" s="4"/>
      <c r="BI76" s="7"/>
      <c r="BJ76" s="4">
        <v>0</v>
      </c>
      <c r="BK76" s="4"/>
      <c r="BL76" s="4"/>
      <c r="BM76" s="4"/>
      <c r="BN76" s="5"/>
      <c r="BP76" s="4" t="s">
        <v>5</v>
      </c>
      <c r="BQ76" s="7"/>
      <c r="BR76" s="4"/>
      <c r="BS76" s="7"/>
      <c r="BT76" s="4">
        <v>0</v>
      </c>
      <c r="BU76" s="4"/>
      <c r="BV76" s="4"/>
      <c r="BW76" s="4"/>
      <c r="BX76" s="5"/>
    </row>
    <row r="77" spans="1:76" x14ac:dyDescent="0.2">
      <c r="A77" s="4" t="s">
        <v>6</v>
      </c>
      <c r="B77" s="7"/>
      <c r="C77" s="4" t="s">
        <v>20</v>
      </c>
      <c r="D77" s="6"/>
      <c r="E77">
        <f>O89</f>
        <v>23.3538</v>
      </c>
      <c r="F77" s="4">
        <f>AVERAGE(E77:E78)</f>
        <v>23.3538</v>
      </c>
      <c r="G77" s="4"/>
      <c r="H77" s="4"/>
      <c r="I77" s="5"/>
      <c r="K77" s="4" t="s">
        <v>6</v>
      </c>
      <c r="L77" s="7"/>
      <c r="M77" s="4" t="s">
        <v>20</v>
      </c>
      <c r="N77" s="6"/>
      <c r="O77" s="21">
        <f>O88</f>
        <v>23.806899999999999</v>
      </c>
      <c r="P77" s="4">
        <f>AVERAGE(O77:O78)</f>
        <v>23.806899999999999</v>
      </c>
      <c r="Q77" s="4"/>
      <c r="R77" s="4"/>
      <c r="S77" s="5"/>
      <c r="BF77" s="4" t="s">
        <v>6</v>
      </c>
      <c r="BG77" s="7"/>
      <c r="BH77" s="4" t="s">
        <v>20</v>
      </c>
      <c r="BI77" s="6"/>
      <c r="BJ77">
        <f>BT87</f>
        <v>22.849399999999999</v>
      </c>
      <c r="BK77" s="4">
        <f>AVERAGE(BJ77:BJ78)</f>
        <v>22.849399999999999</v>
      </c>
      <c r="BL77" s="4"/>
      <c r="BM77" s="4"/>
      <c r="BN77" s="5"/>
      <c r="BP77" s="4" t="s">
        <v>6</v>
      </c>
      <c r="BQ77" s="7"/>
      <c r="BR77" s="4" t="s">
        <v>20</v>
      </c>
      <c r="BS77" s="6"/>
      <c r="BT77" s="21">
        <f>BT86</f>
        <v>24.733499999999999</v>
      </c>
      <c r="BU77" s="4">
        <f>AVERAGE(BT77:BT78)</f>
        <v>24.733499999999999</v>
      </c>
      <c r="BV77" s="4"/>
      <c r="BW77" s="4"/>
      <c r="BX77" s="5"/>
    </row>
    <row r="78" spans="1:76" x14ac:dyDescent="0.2">
      <c r="A78" s="4" t="s">
        <v>6</v>
      </c>
      <c r="B78" s="7"/>
      <c r="C78" s="4" t="s">
        <v>20</v>
      </c>
      <c r="D78" s="6"/>
      <c r="E78" s="8" t="s">
        <v>7</v>
      </c>
      <c r="F78" s="4"/>
      <c r="G78" s="4"/>
      <c r="H78" s="4"/>
      <c r="I78" s="5"/>
      <c r="K78" s="4" t="s">
        <v>6</v>
      </c>
      <c r="L78" s="7"/>
      <c r="M78" s="4" t="s">
        <v>20</v>
      </c>
      <c r="N78" s="6"/>
      <c r="O78" s="8" t="s">
        <v>7</v>
      </c>
      <c r="P78" s="4"/>
      <c r="Q78" s="4"/>
      <c r="R78" s="4"/>
      <c r="S78" s="5"/>
      <c r="BF78" s="4" t="s">
        <v>6</v>
      </c>
      <c r="BG78" s="7"/>
      <c r="BH78" s="4" t="s">
        <v>20</v>
      </c>
      <c r="BI78" s="6"/>
      <c r="BJ78" s="8" t="s">
        <v>7</v>
      </c>
      <c r="BK78" s="4"/>
      <c r="BL78" s="4"/>
      <c r="BM78" s="4"/>
      <c r="BN78" s="5"/>
      <c r="BP78" s="4" t="s">
        <v>6</v>
      </c>
      <c r="BQ78" s="7"/>
      <c r="BR78" s="4" t="s">
        <v>20</v>
      </c>
      <c r="BS78" s="6"/>
      <c r="BT78" s="8" t="s">
        <v>7</v>
      </c>
      <c r="BU78" s="4"/>
      <c r="BV78" s="4"/>
      <c r="BW78" s="4"/>
      <c r="BX78" s="5"/>
    </row>
    <row r="79" spans="1:76" x14ac:dyDescent="0.2">
      <c r="A79" s="4" t="s">
        <v>6</v>
      </c>
      <c r="B79" s="7"/>
      <c r="C79" s="4"/>
      <c r="D79" s="6"/>
      <c r="E79" s="4">
        <v>0</v>
      </c>
      <c r="F79" s="4"/>
      <c r="G79" s="4"/>
      <c r="H79" s="4"/>
      <c r="I79" s="5"/>
      <c r="K79" s="4" t="s">
        <v>6</v>
      </c>
      <c r="L79" s="7"/>
      <c r="M79" s="4"/>
      <c r="N79" s="6"/>
      <c r="O79" s="4">
        <v>0</v>
      </c>
      <c r="P79" s="4"/>
      <c r="Q79" s="4"/>
      <c r="R79" s="4"/>
      <c r="S79" s="5"/>
      <c r="BF79" s="4" t="s">
        <v>6</v>
      </c>
      <c r="BG79" s="7"/>
      <c r="BH79" s="4"/>
      <c r="BI79" s="6"/>
      <c r="BJ79" s="4">
        <v>0</v>
      </c>
      <c r="BK79" s="4"/>
      <c r="BL79" s="4"/>
      <c r="BM79" s="4"/>
      <c r="BN79" s="5"/>
      <c r="BP79" s="4" t="s">
        <v>6</v>
      </c>
      <c r="BQ79" s="7"/>
      <c r="BR79" s="4"/>
      <c r="BS79" s="6"/>
      <c r="BT79" s="4">
        <v>0</v>
      </c>
      <c r="BU79" s="4"/>
      <c r="BV79" s="4"/>
      <c r="BW79" s="4"/>
      <c r="BX79" s="5"/>
    </row>
    <row r="80" spans="1:76" ht="17" thickBot="1" x14ac:dyDescent="0.25">
      <c r="A80" s="4" t="s">
        <v>5</v>
      </c>
      <c r="B80" s="3" t="s">
        <v>4</v>
      </c>
      <c r="C80" s="4"/>
      <c r="D80" s="3"/>
      <c r="E80" s="3"/>
      <c r="F80" s="3"/>
      <c r="G80" s="3"/>
      <c r="H80" s="3"/>
      <c r="I80" s="2"/>
      <c r="K80" s="4" t="s">
        <v>5</v>
      </c>
      <c r="L80" s="3" t="s">
        <v>4</v>
      </c>
      <c r="M80" s="4"/>
      <c r="N80" s="3"/>
      <c r="O80" s="3"/>
      <c r="P80" s="3"/>
      <c r="Q80" s="3"/>
      <c r="R80" s="3"/>
      <c r="S80" s="2"/>
      <c r="BF80" s="4" t="s">
        <v>5</v>
      </c>
      <c r="BG80" s="3" t="s">
        <v>4</v>
      </c>
      <c r="BH80" s="4"/>
      <c r="BI80" s="3"/>
      <c r="BJ80" s="3"/>
      <c r="BK80" s="3"/>
      <c r="BL80" s="3"/>
      <c r="BM80" s="3"/>
      <c r="BN80" s="2"/>
      <c r="BP80" s="4" t="s">
        <v>5</v>
      </c>
      <c r="BQ80" s="3" t="s">
        <v>4</v>
      </c>
      <c r="BR80" s="4"/>
      <c r="BS80" s="3"/>
      <c r="BT80" s="3"/>
      <c r="BU80" s="3"/>
      <c r="BV80" s="3"/>
      <c r="BW80" s="3"/>
      <c r="BX80" s="2"/>
    </row>
    <row r="81" spans="1:73" ht="17" thickBot="1" x14ac:dyDescent="0.25"/>
    <row r="82" spans="1:73" x14ac:dyDescent="0.2">
      <c r="A82" s="20" t="s">
        <v>16</v>
      </c>
      <c r="B82" s="19" t="s">
        <v>15</v>
      </c>
      <c r="C82" s="19" t="s">
        <v>14</v>
      </c>
      <c r="D82" s="19" t="s">
        <v>13</v>
      </c>
      <c r="E82" s="19" t="s">
        <v>12</v>
      </c>
      <c r="F82" s="19" t="s">
        <v>11</v>
      </c>
      <c r="G82" s="19" t="s">
        <v>24</v>
      </c>
      <c r="H82" s="19" t="s">
        <v>25</v>
      </c>
      <c r="I82" s="18" t="s">
        <v>10</v>
      </c>
      <c r="BF82" s="20" t="s">
        <v>16</v>
      </c>
      <c r="BG82" s="19" t="s">
        <v>15</v>
      </c>
      <c r="BH82" s="19" t="s">
        <v>14</v>
      </c>
      <c r="BI82" s="19" t="s">
        <v>13</v>
      </c>
      <c r="BJ82" s="19" t="s">
        <v>12</v>
      </c>
      <c r="BK82" s="19" t="s">
        <v>11</v>
      </c>
      <c r="BL82" s="19" t="s">
        <v>24</v>
      </c>
      <c r="BM82" s="19" t="s">
        <v>25</v>
      </c>
      <c r="BN82" s="18" t="s">
        <v>10</v>
      </c>
    </row>
    <row r="83" spans="1:73" x14ac:dyDescent="0.2">
      <c r="A83" s="17" t="s">
        <v>87</v>
      </c>
      <c r="B83" s="16" t="s">
        <v>28</v>
      </c>
      <c r="C83" s="4" t="s">
        <v>54</v>
      </c>
      <c r="D83" s="4"/>
      <c r="E83" s="15">
        <f>P87</f>
        <v>33.316600000000001</v>
      </c>
      <c r="F83" s="4">
        <f>AVERAGE(E83:E84)</f>
        <v>33.316600000000001</v>
      </c>
      <c r="G83" s="4">
        <f>SUM(F83,-F90)</f>
        <v>9.4791000000000025</v>
      </c>
      <c r="H83" s="4">
        <f>SUM(G86,-G83)</f>
        <v>-2.4319000000000024</v>
      </c>
      <c r="I83" s="14">
        <f>POWER(2,-H83)</f>
        <v>5.3960360996749266</v>
      </c>
      <c r="BF83" s="17" t="s">
        <v>85</v>
      </c>
      <c r="BG83" s="16" t="s">
        <v>28</v>
      </c>
      <c r="BH83" s="4" t="s">
        <v>54</v>
      </c>
      <c r="BI83" s="4"/>
      <c r="BJ83" s="15">
        <f>BU85</f>
        <v>18.143000000000001</v>
      </c>
      <c r="BK83" s="4">
        <f>AVERAGE(BJ83:BJ84)</f>
        <v>18.143000000000001</v>
      </c>
      <c r="BL83" s="4">
        <f>SUM(BK83,-BK90)</f>
        <v>-6.6430000000000007</v>
      </c>
      <c r="BM83" s="4">
        <f>SUM(BL86,-BL83)</f>
        <v>2.2745999999999995</v>
      </c>
      <c r="BN83" s="14">
        <f>POWER(2,-BM83)</f>
        <v>0.20666987265148809</v>
      </c>
    </row>
    <row r="84" spans="1:73" x14ac:dyDescent="0.2">
      <c r="A84" s="4" t="s">
        <v>5</v>
      </c>
      <c r="B84" s="7"/>
      <c r="C84" s="4" t="s">
        <v>54</v>
      </c>
      <c r="D84" s="7"/>
      <c r="E84" s="8" t="s">
        <v>7</v>
      </c>
      <c r="F84" s="4"/>
      <c r="G84" s="4"/>
      <c r="H84" s="4"/>
      <c r="I84" s="5"/>
      <c r="BF84" s="4" t="s">
        <v>5</v>
      </c>
      <c r="BG84" s="7"/>
      <c r="BH84" s="4" t="s">
        <v>54</v>
      </c>
      <c r="BI84" s="7"/>
      <c r="BJ84" s="8" t="s">
        <v>7</v>
      </c>
      <c r="BK84" s="4"/>
      <c r="BL84" s="4"/>
      <c r="BM84" s="4"/>
      <c r="BN84" s="5"/>
      <c r="BT84" s="13" t="s">
        <v>20</v>
      </c>
      <c r="BU84" s="13" t="s">
        <v>54</v>
      </c>
    </row>
    <row r="85" spans="1:73" x14ac:dyDescent="0.2">
      <c r="A85" s="4" t="s">
        <v>5</v>
      </c>
      <c r="B85" s="7"/>
      <c r="C85" s="4"/>
      <c r="D85" s="7"/>
      <c r="E85" s="4">
        <v>0</v>
      </c>
      <c r="F85" s="4"/>
      <c r="G85" s="4"/>
      <c r="H85" s="4"/>
      <c r="I85" s="5"/>
      <c r="BF85" s="4" t="s">
        <v>5</v>
      </c>
      <c r="BG85" s="7"/>
      <c r="BH85" s="4"/>
      <c r="BI85" s="7"/>
      <c r="BJ85" s="4">
        <v>0</v>
      </c>
      <c r="BK85" s="4"/>
      <c r="BL85" s="4"/>
      <c r="BM85" s="4"/>
      <c r="BN85" s="5"/>
      <c r="BS85" s="22" t="s">
        <v>89</v>
      </c>
      <c r="BT85" s="23">
        <v>24.786000000000001</v>
      </c>
      <c r="BU85" s="23">
        <v>18.143000000000001</v>
      </c>
    </row>
    <row r="86" spans="1:73" x14ac:dyDescent="0.2">
      <c r="A86" s="4" t="s">
        <v>6</v>
      </c>
      <c r="B86" s="7"/>
      <c r="C86" s="4" t="s">
        <v>54</v>
      </c>
      <c r="D86" s="6"/>
      <c r="E86">
        <f>P90</f>
        <v>30.3827</v>
      </c>
      <c r="F86" s="4">
        <f>AVERAGE(E86:E87)</f>
        <v>30.3827</v>
      </c>
      <c r="G86" s="4">
        <f>SUM(F86,-F93)</f>
        <v>7.0472000000000001</v>
      </c>
      <c r="H86" s="4"/>
      <c r="I86" s="5"/>
      <c r="O86" s="13" t="s">
        <v>20</v>
      </c>
      <c r="P86" s="13" t="s">
        <v>54</v>
      </c>
      <c r="BF86" s="4" t="s">
        <v>6</v>
      </c>
      <c r="BG86" s="7"/>
      <c r="BH86" s="4" t="s">
        <v>54</v>
      </c>
      <c r="BI86" s="6"/>
      <c r="BJ86">
        <f>BU88</f>
        <v>18.382899999999999</v>
      </c>
      <c r="BK86" s="4">
        <f>AVERAGE(BJ86:BJ87)</f>
        <v>18.382899999999999</v>
      </c>
      <c r="BL86" s="4">
        <f>SUM(BK86,-BK93)</f>
        <v>-4.3684000000000012</v>
      </c>
      <c r="BM86" s="4"/>
      <c r="BN86" s="5"/>
      <c r="BS86" s="22" t="s">
        <v>89</v>
      </c>
      <c r="BT86" s="23">
        <v>24.733499999999999</v>
      </c>
      <c r="BU86" s="23">
        <v>18.188199999999998</v>
      </c>
    </row>
    <row r="87" spans="1:73" x14ac:dyDescent="0.2">
      <c r="A87" s="4" t="s">
        <v>6</v>
      </c>
      <c r="B87" s="7"/>
      <c r="C87" s="4" t="s">
        <v>54</v>
      </c>
      <c r="D87" s="4"/>
      <c r="E87" s="8" t="s">
        <v>7</v>
      </c>
      <c r="F87" s="4"/>
      <c r="G87" s="4"/>
      <c r="H87" s="4"/>
      <c r="I87" s="5"/>
      <c r="N87" t="s">
        <v>61</v>
      </c>
      <c r="O87">
        <v>23.837499999999999</v>
      </c>
      <c r="P87">
        <v>33.316600000000001</v>
      </c>
      <c r="BF87" s="4" t="s">
        <v>6</v>
      </c>
      <c r="BG87" s="7"/>
      <c r="BH87" s="4" t="s">
        <v>54</v>
      </c>
      <c r="BI87" s="4"/>
      <c r="BJ87" s="8" t="s">
        <v>7</v>
      </c>
      <c r="BK87" s="4"/>
      <c r="BL87" s="4"/>
      <c r="BM87" s="4"/>
      <c r="BN87" s="5"/>
      <c r="BS87" s="22" t="s">
        <v>90</v>
      </c>
      <c r="BT87" s="24">
        <v>22.849399999999999</v>
      </c>
      <c r="BU87" s="24">
        <v>18.384599999999999</v>
      </c>
    </row>
    <row r="88" spans="1:73" x14ac:dyDescent="0.2">
      <c r="A88" s="4" t="s">
        <v>6</v>
      </c>
      <c r="B88" s="7"/>
      <c r="C88" s="4"/>
      <c r="D88" s="6"/>
      <c r="E88" s="4">
        <v>0</v>
      </c>
      <c r="F88" s="4"/>
      <c r="G88" s="4"/>
      <c r="H88" s="4"/>
      <c r="I88" s="5"/>
      <c r="N88" t="s">
        <v>61</v>
      </c>
      <c r="O88">
        <v>23.806899999999999</v>
      </c>
      <c r="P88">
        <v>33.257599999999996</v>
      </c>
      <c r="BF88" s="4" t="s">
        <v>6</v>
      </c>
      <c r="BG88" s="7"/>
      <c r="BH88" s="4"/>
      <c r="BI88" s="6"/>
      <c r="BJ88" s="4">
        <v>0</v>
      </c>
      <c r="BK88" s="4"/>
      <c r="BL88" s="4"/>
      <c r="BM88" s="4"/>
      <c r="BN88" s="5"/>
      <c r="BS88" s="22" t="s">
        <v>91</v>
      </c>
      <c r="BT88" s="24">
        <v>22.751300000000001</v>
      </c>
      <c r="BU88" s="24">
        <v>18.382899999999999</v>
      </c>
    </row>
    <row r="89" spans="1:73" ht="17" thickBot="1" x14ac:dyDescent="0.25">
      <c r="A89" s="12" t="s">
        <v>4</v>
      </c>
      <c r="B89" s="7"/>
      <c r="C89" s="4"/>
      <c r="D89" s="11"/>
      <c r="E89" s="11"/>
      <c r="F89" s="11"/>
      <c r="G89" s="4"/>
      <c r="H89" s="4"/>
      <c r="I89" s="5"/>
      <c r="N89" t="s">
        <v>67</v>
      </c>
      <c r="O89">
        <v>23.3538</v>
      </c>
      <c r="P89">
        <v>30.808</v>
      </c>
      <c r="BF89" s="12" t="s">
        <v>4</v>
      </c>
      <c r="BG89" s="7"/>
      <c r="BH89" s="4"/>
      <c r="BI89" s="11"/>
      <c r="BJ89" s="11"/>
      <c r="BK89" s="11"/>
      <c r="BL89" s="4"/>
      <c r="BM89" s="4"/>
      <c r="BN89" s="5"/>
    </row>
    <row r="90" spans="1:73" ht="17" thickTop="1" x14ac:dyDescent="0.2">
      <c r="A90" s="4" t="s">
        <v>8</v>
      </c>
      <c r="B90" s="7"/>
      <c r="C90" s="4" t="s">
        <v>20</v>
      </c>
      <c r="D90" s="7"/>
      <c r="E90" s="10">
        <f>O87</f>
        <v>23.837499999999999</v>
      </c>
      <c r="F90" s="4">
        <f>AVERAGE(E90:E91)</f>
        <v>23.837499999999999</v>
      </c>
      <c r="G90" s="4"/>
      <c r="H90" s="4"/>
      <c r="I90" s="5"/>
      <c r="N90" t="s">
        <v>67</v>
      </c>
      <c r="O90">
        <v>23.3355</v>
      </c>
      <c r="P90">
        <v>30.3827</v>
      </c>
      <c r="BF90" s="4" t="s">
        <v>8</v>
      </c>
      <c r="BG90" s="7"/>
      <c r="BH90" s="4" t="s">
        <v>20</v>
      </c>
      <c r="BI90" s="7"/>
      <c r="BJ90" s="10">
        <f>BT85</f>
        <v>24.786000000000001</v>
      </c>
      <c r="BK90" s="4">
        <f>AVERAGE(BJ90:BJ91)</f>
        <v>24.786000000000001</v>
      </c>
      <c r="BL90" s="4"/>
      <c r="BM90" s="4"/>
      <c r="BN90" s="5"/>
    </row>
    <row r="91" spans="1:73" x14ac:dyDescent="0.2">
      <c r="A91" s="4" t="s">
        <v>5</v>
      </c>
      <c r="B91" s="7"/>
      <c r="C91" s="4" t="s">
        <v>20</v>
      </c>
      <c r="D91" s="7"/>
      <c r="E91" s="8" t="s">
        <v>7</v>
      </c>
      <c r="F91" s="4"/>
      <c r="G91" s="4"/>
      <c r="H91" s="4"/>
      <c r="I91" s="5"/>
      <c r="BF91" s="4" t="s">
        <v>5</v>
      </c>
      <c r="BG91" s="7"/>
      <c r="BH91" s="4" t="s">
        <v>20</v>
      </c>
      <c r="BI91" s="7"/>
      <c r="BJ91" s="8" t="s">
        <v>7</v>
      </c>
      <c r="BK91" s="4"/>
      <c r="BL91" s="4"/>
      <c r="BM91" s="4"/>
      <c r="BN91" s="5"/>
    </row>
    <row r="92" spans="1:73" x14ac:dyDescent="0.2">
      <c r="A92" s="4" t="s">
        <v>5</v>
      </c>
      <c r="B92" s="7"/>
      <c r="C92" s="4"/>
      <c r="D92" s="7"/>
      <c r="E92" s="4">
        <v>0</v>
      </c>
      <c r="F92" s="4"/>
      <c r="G92" s="4"/>
      <c r="H92" s="4"/>
      <c r="I92" s="5"/>
      <c r="BF92" s="4" t="s">
        <v>5</v>
      </c>
      <c r="BG92" s="7"/>
      <c r="BH92" s="4"/>
      <c r="BI92" s="7"/>
      <c r="BJ92" s="4">
        <v>0</v>
      </c>
      <c r="BK92" s="4"/>
      <c r="BL92" s="4"/>
      <c r="BM92" s="4"/>
      <c r="BN92" s="5"/>
    </row>
    <row r="93" spans="1:73" x14ac:dyDescent="0.2">
      <c r="A93" s="4" t="s">
        <v>6</v>
      </c>
      <c r="B93" s="7"/>
      <c r="C93" s="4" t="s">
        <v>20</v>
      </c>
      <c r="D93" s="6"/>
      <c r="E93">
        <f>O90</f>
        <v>23.3355</v>
      </c>
      <c r="F93" s="4">
        <f>AVERAGE(E93:E94)</f>
        <v>23.3355</v>
      </c>
      <c r="G93" s="4"/>
      <c r="H93" s="4"/>
      <c r="I93" s="5"/>
      <c r="BF93" s="4" t="s">
        <v>6</v>
      </c>
      <c r="BG93" s="7"/>
      <c r="BH93" s="4" t="s">
        <v>20</v>
      </c>
      <c r="BI93" s="6"/>
      <c r="BJ93">
        <f>BT88</f>
        <v>22.751300000000001</v>
      </c>
      <c r="BK93" s="4">
        <f>AVERAGE(BJ93:BJ94)</f>
        <v>22.751300000000001</v>
      </c>
      <c r="BL93" s="4"/>
      <c r="BM93" s="4"/>
      <c r="BN93" s="5"/>
    </row>
    <row r="94" spans="1:73" x14ac:dyDescent="0.2">
      <c r="A94" s="4" t="s">
        <v>6</v>
      </c>
      <c r="B94" s="7"/>
      <c r="C94" s="4" t="s">
        <v>20</v>
      </c>
      <c r="D94" s="6"/>
      <c r="E94" s="8" t="s">
        <v>7</v>
      </c>
      <c r="F94" s="4"/>
      <c r="G94" s="4"/>
      <c r="H94" s="4"/>
      <c r="I94" s="5"/>
      <c r="BF94" s="4" t="s">
        <v>6</v>
      </c>
      <c r="BG94" s="7"/>
      <c r="BH94" s="4" t="s">
        <v>20</v>
      </c>
      <c r="BI94" s="6"/>
      <c r="BJ94" s="8" t="s">
        <v>7</v>
      </c>
      <c r="BK94" s="4"/>
      <c r="BL94" s="4"/>
      <c r="BM94" s="4"/>
      <c r="BN94" s="5"/>
    </row>
    <row r="95" spans="1:73" x14ac:dyDescent="0.2">
      <c r="A95" s="4" t="s">
        <v>6</v>
      </c>
      <c r="B95" s="7"/>
      <c r="C95" s="4"/>
      <c r="D95" s="6"/>
      <c r="E95" s="4">
        <v>0</v>
      </c>
      <c r="F95" s="4"/>
      <c r="G95" s="4"/>
      <c r="H95" s="4"/>
      <c r="I95" s="5"/>
      <c r="BF95" s="4" t="s">
        <v>6</v>
      </c>
      <c r="BG95" s="7"/>
      <c r="BH95" s="4"/>
      <c r="BI95" s="6"/>
      <c r="BJ95" s="4">
        <v>0</v>
      </c>
      <c r="BK95" s="4"/>
      <c r="BL95" s="4"/>
      <c r="BM95" s="4"/>
      <c r="BN95" s="5"/>
    </row>
    <row r="96" spans="1:73" ht="17" thickBot="1" x14ac:dyDescent="0.25">
      <c r="A96" s="4" t="s">
        <v>5</v>
      </c>
      <c r="B96" s="3" t="s">
        <v>4</v>
      </c>
      <c r="C96" s="4"/>
      <c r="D96" s="3"/>
      <c r="E96" s="3"/>
      <c r="F96" s="3"/>
      <c r="G96" s="3"/>
      <c r="H96" s="3"/>
      <c r="I96" s="2"/>
      <c r="BF96" s="4" t="s">
        <v>5</v>
      </c>
      <c r="BG96" s="3" t="s">
        <v>4</v>
      </c>
      <c r="BH96" s="4"/>
      <c r="BI96" s="3"/>
      <c r="BJ96" s="3"/>
      <c r="BK96" s="3"/>
      <c r="BL96" s="3"/>
      <c r="BM96" s="3"/>
      <c r="BN96" s="2"/>
    </row>
    <row r="97" spans="1:19" ht="17" thickBot="1" x14ac:dyDescent="0.25">
      <c r="A97" s="4"/>
      <c r="B97" s="4"/>
      <c r="C97" s="4"/>
      <c r="D97" s="4"/>
      <c r="E97" s="4"/>
      <c r="F97" s="4"/>
      <c r="G97" s="4"/>
      <c r="H97" s="4"/>
      <c r="I97" s="4"/>
    </row>
    <row r="98" spans="1:19" x14ac:dyDescent="0.2">
      <c r="A98" s="20" t="s">
        <v>16</v>
      </c>
      <c r="B98" s="19" t="s">
        <v>15</v>
      </c>
      <c r="C98" s="19" t="s">
        <v>14</v>
      </c>
      <c r="D98" s="19" t="s">
        <v>13</v>
      </c>
      <c r="E98" s="19" t="s">
        <v>12</v>
      </c>
      <c r="F98" s="19" t="s">
        <v>11</v>
      </c>
      <c r="G98" s="19" t="s">
        <v>24</v>
      </c>
      <c r="H98" s="19" t="s">
        <v>25</v>
      </c>
      <c r="I98" s="18" t="s">
        <v>10</v>
      </c>
      <c r="K98" s="20" t="s">
        <v>16</v>
      </c>
      <c r="L98" s="19" t="s">
        <v>15</v>
      </c>
      <c r="M98" s="19" t="s">
        <v>14</v>
      </c>
      <c r="N98" s="19" t="s">
        <v>13</v>
      </c>
      <c r="O98" s="19" t="s">
        <v>12</v>
      </c>
      <c r="P98" s="19" t="s">
        <v>11</v>
      </c>
      <c r="Q98" s="19" t="s">
        <v>24</v>
      </c>
      <c r="R98" s="19" t="s">
        <v>25</v>
      </c>
      <c r="S98" s="18" t="s">
        <v>10</v>
      </c>
    </row>
    <row r="99" spans="1:19" x14ac:dyDescent="0.2">
      <c r="A99" s="17" t="s">
        <v>92</v>
      </c>
      <c r="B99" s="16" t="s">
        <v>26</v>
      </c>
      <c r="C99" s="4" t="s">
        <v>54</v>
      </c>
      <c r="D99" s="4"/>
      <c r="E99" s="15">
        <f>P119</f>
        <v>32.543900000000001</v>
      </c>
      <c r="F99" s="4">
        <f>AVERAGE(E99)</f>
        <v>32.543900000000001</v>
      </c>
      <c r="G99" s="4">
        <f>SUM(F99,-F106)</f>
        <v>11.940200000000001</v>
      </c>
      <c r="H99" s="4">
        <f>SUM(G102,-G99)</f>
        <v>-3.6493000000000002</v>
      </c>
      <c r="I99" s="14">
        <f>POWER(2,-H99)</f>
        <v>12.547256122515627</v>
      </c>
      <c r="K99" s="17" t="s">
        <v>93</v>
      </c>
      <c r="L99" s="16" t="s">
        <v>26</v>
      </c>
      <c r="M99" s="4" t="s">
        <v>54</v>
      </c>
      <c r="N99" s="4"/>
      <c r="O99" s="15">
        <f>P119</f>
        <v>32.543900000000001</v>
      </c>
      <c r="P99" s="4">
        <f>AVERAGE(O99)</f>
        <v>32.543900000000001</v>
      </c>
      <c r="Q99" s="4">
        <f>SUM(P99,-P106)</f>
        <v>11.940200000000001</v>
      </c>
      <c r="R99" s="4">
        <f>SUM(Q102,-Q99)</f>
        <v>0.1959999999999944</v>
      </c>
      <c r="S99" s="14">
        <f>POWER(2,-R99)</f>
        <v>0.87296759113376632</v>
      </c>
    </row>
    <row r="100" spans="1:19" x14ac:dyDescent="0.2">
      <c r="A100" s="4" t="s">
        <v>5</v>
      </c>
      <c r="B100" s="7"/>
      <c r="C100" s="4" t="s">
        <v>54</v>
      </c>
      <c r="D100" s="7"/>
      <c r="F100" s="4"/>
      <c r="G100" s="4"/>
      <c r="H100" s="4"/>
      <c r="I100" s="5"/>
      <c r="K100" s="4" t="s">
        <v>5</v>
      </c>
      <c r="L100" s="7"/>
      <c r="M100" s="4" t="s">
        <v>54</v>
      </c>
      <c r="N100" s="7"/>
      <c r="P100" s="4"/>
      <c r="Q100" s="4"/>
      <c r="R100" s="4"/>
      <c r="S100" s="5"/>
    </row>
    <row r="101" spans="1:19" x14ac:dyDescent="0.2">
      <c r="A101" s="4" t="s">
        <v>5</v>
      </c>
      <c r="B101" s="7"/>
      <c r="C101" s="4"/>
      <c r="D101" s="7"/>
      <c r="E101" s="4">
        <v>0</v>
      </c>
      <c r="F101" s="4"/>
      <c r="G101" s="4"/>
      <c r="H101" s="4"/>
      <c r="I101" s="5"/>
      <c r="K101" s="4" t="s">
        <v>5</v>
      </c>
      <c r="L101" s="7"/>
      <c r="M101" s="4"/>
      <c r="N101" s="7"/>
      <c r="O101" s="4">
        <v>0</v>
      </c>
      <c r="P101" s="4"/>
      <c r="Q101" s="4"/>
      <c r="R101" s="4"/>
      <c r="S101" s="5"/>
    </row>
    <row r="102" spans="1:19" x14ac:dyDescent="0.2">
      <c r="A102" s="4" t="s">
        <v>6</v>
      </c>
      <c r="B102" s="7"/>
      <c r="C102" s="4" t="s">
        <v>54</v>
      </c>
      <c r="D102" s="6"/>
      <c r="E102">
        <f>P121</f>
        <v>28.766500000000001</v>
      </c>
      <c r="F102" s="4">
        <f>AVERAGE(E102:E103)</f>
        <v>28.766500000000001</v>
      </c>
      <c r="G102" s="4">
        <f>SUM(F102,-F109)</f>
        <v>8.2909000000000006</v>
      </c>
      <c r="H102" s="4"/>
      <c r="I102" s="5"/>
      <c r="K102" s="4" t="s">
        <v>6</v>
      </c>
      <c r="L102" s="7"/>
      <c r="M102" s="4" t="s">
        <v>54</v>
      </c>
      <c r="N102" s="6"/>
      <c r="O102" s="15">
        <f>P120</f>
        <v>32.560899999999997</v>
      </c>
      <c r="P102" s="4">
        <f>AVERAGE(O102:O103)</f>
        <v>32.560899999999997</v>
      </c>
      <c r="Q102" s="4">
        <f>SUM(P102,-P109)</f>
        <v>12.136199999999995</v>
      </c>
      <c r="R102" s="4"/>
      <c r="S102" s="5"/>
    </row>
    <row r="103" spans="1:19" x14ac:dyDescent="0.2">
      <c r="A103" s="4" t="s">
        <v>6</v>
      </c>
      <c r="B103" s="7"/>
      <c r="C103" s="4" t="s">
        <v>54</v>
      </c>
      <c r="D103" s="4"/>
      <c r="E103" s="8" t="s">
        <v>7</v>
      </c>
      <c r="F103" s="4"/>
      <c r="G103" s="4"/>
      <c r="H103" s="4"/>
      <c r="I103" s="5"/>
      <c r="K103" s="4" t="s">
        <v>6</v>
      </c>
      <c r="L103" s="7"/>
      <c r="M103" s="4" t="s">
        <v>54</v>
      </c>
      <c r="N103" s="4"/>
      <c r="O103" s="8" t="s">
        <v>7</v>
      </c>
      <c r="P103" s="4"/>
      <c r="Q103" s="4"/>
      <c r="R103" s="4"/>
      <c r="S103" s="5"/>
    </row>
    <row r="104" spans="1:19" x14ac:dyDescent="0.2">
      <c r="A104" s="4" t="s">
        <v>6</v>
      </c>
      <c r="B104" s="7"/>
      <c r="C104" s="4"/>
      <c r="D104" s="6"/>
      <c r="E104" s="4">
        <v>0</v>
      </c>
      <c r="F104" s="4"/>
      <c r="G104" s="4"/>
      <c r="H104" s="4"/>
      <c r="I104" s="5"/>
      <c r="K104" s="4" t="s">
        <v>6</v>
      </c>
      <c r="L104" s="7"/>
      <c r="M104" s="4"/>
      <c r="N104" s="6"/>
      <c r="O104" s="4">
        <v>0</v>
      </c>
      <c r="P104" s="4"/>
      <c r="Q104" s="4"/>
      <c r="R104" s="4"/>
      <c r="S104" s="5"/>
    </row>
    <row r="105" spans="1:19" ht="17" thickBot="1" x14ac:dyDescent="0.25">
      <c r="A105" s="12" t="s">
        <v>4</v>
      </c>
      <c r="B105" s="7"/>
      <c r="C105" s="4"/>
      <c r="D105" s="11"/>
      <c r="E105" s="11"/>
      <c r="F105" s="11"/>
      <c r="G105" s="4"/>
      <c r="H105" s="4"/>
      <c r="I105" s="5"/>
      <c r="K105" s="12" t="s">
        <v>4</v>
      </c>
      <c r="L105" s="7"/>
      <c r="M105" s="4"/>
      <c r="N105" s="11"/>
      <c r="O105" s="11"/>
      <c r="P105" s="11"/>
      <c r="Q105" s="4"/>
      <c r="R105" s="4"/>
      <c r="S105" s="5"/>
    </row>
    <row r="106" spans="1:19" ht="17" thickTop="1" x14ac:dyDescent="0.2">
      <c r="A106" s="4" t="s">
        <v>8</v>
      </c>
      <c r="B106" s="7"/>
      <c r="C106" s="4" t="s">
        <v>20</v>
      </c>
      <c r="D106" s="7"/>
      <c r="E106" s="10">
        <f>O119</f>
        <v>20.6037</v>
      </c>
      <c r="F106" s="4">
        <f>AVERAGE(E106)</f>
        <v>20.6037</v>
      </c>
      <c r="G106" s="4"/>
      <c r="H106" s="4"/>
      <c r="I106" s="5"/>
      <c r="K106" s="4" t="s">
        <v>8</v>
      </c>
      <c r="L106" s="7"/>
      <c r="M106" s="4" t="s">
        <v>20</v>
      </c>
      <c r="N106" s="7"/>
      <c r="O106" s="10">
        <f>O119</f>
        <v>20.6037</v>
      </c>
      <c r="P106" s="4">
        <f>AVERAGE(O106)</f>
        <v>20.6037</v>
      </c>
      <c r="Q106" s="4"/>
      <c r="R106" s="4"/>
      <c r="S106" s="5"/>
    </row>
    <row r="107" spans="1:19" x14ac:dyDescent="0.2">
      <c r="A107" s="4" t="s">
        <v>5</v>
      </c>
      <c r="B107" s="7"/>
      <c r="C107" s="4" t="s">
        <v>20</v>
      </c>
      <c r="D107" s="7"/>
      <c r="F107" s="4"/>
      <c r="G107" s="4"/>
      <c r="H107" s="4"/>
      <c r="I107" s="5"/>
      <c r="K107" s="4" t="s">
        <v>5</v>
      </c>
      <c r="L107" s="7"/>
      <c r="M107" s="4" t="s">
        <v>20</v>
      </c>
      <c r="N107" s="7"/>
      <c r="P107" s="4"/>
      <c r="Q107" s="4"/>
      <c r="R107" s="4"/>
      <c r="S107" s="5"/>
    </row>
    <row r="108" spans="1:19" x14ac:dyDescent="0.2">
      <c r="A108" s="4" t="s">
        <v>5</v>
      </c>
      <c r="B108" s="7"/>
      <c r="C108" s="4"/>
      <c r="D108" s="7"/>
      <c r="E108" s="4">
        <v>0</v>
      </c>
      <c r="F108" s="4"/>
      <c r="G108" s="4"/>
      <c r="H108" s="4"/>
      <c r="I108" s="5"/>
      <c r="K108" s="4" t="s">
        <v>5</v>
      </c>
      <c r="L108" s="7"/>
      <c r="M108" s="4"/>
      <c r="N108" s="7"/>
      <c r="O108" s="4">
        <v>0</v>
      </c>
      <c r="P108" s="4"/>
      <c r="Q108" s="4"/>
      <c r="R108" s="4"/>
      <c r="S108" s="5"/>
    </row>
    <row r="109" spans="1:19" x14ac:dyDescent="0.2">
      <c r="A109" s="4" t="s">
        <v>6</v>
      </c>
      <c r="B109" s="7"/>
      <c r="C109" s="4" t="s">
        <v>20</v>
      </c>
      <c r="D109" s="6"/>
      <c r="E109">
        <f>O121</f>
        <v>20.4756</v>
      </c>
      <c r="F109" s="4">
        <f>AVERAGE(E109:E110)</f>
        <v>20.4756</v>
      </c>
      <c r="G109" s="4"/>
      <c r="H109" s="4"/>
      <c r="I109" s="5"/>
      <c r="K109" s="4" t="s">
        <v>6</v>
      </c>
      <c r="L109" s="7"/>
      <c r="M109" s="4" t="s">
        <v>20</v>
      </c>
      <c r="N109" s="6"/>
      <c r="O109" s="21">
        <f>O120</f>
        <v>20.424700000000001</v>
      </c>
      <c r="P109" s="4">
        <f>AVERAGE(O109:O110)</f>
        <v>20.424700000000001</v>
      </c>
      <c r="Q109" s="4"/>
      <c r="R109" s="4"/>
      <c r="S109" s="5"/>
    </row>
    <row r="110" spans="1:19" x14ac:dyDescent="0.2">
      <c r="A110" s="4" t="s">
        <v>6</v>
      </c>
      <c r="B110" s="7"/>
      <c r="C110" s="4" t="s">
        <v>20</v>
      </c>
      <c r="D110" s="6"/>
      <c r="E110" s="8" t="s">
        <v>7</v>
      </c>
      <c r="F110" s="4"/>
      <c r="G110" s="4"/>
      <c r="H110" s="4"/>
      <c r="I110" s="5"/>
      <c r="K110" s="4" t="s">
        <v>6</v>
      </c>
      <c r="L110" s="7"/>
      <c r="M110" s="4" t="s">
        <v>20</v>
      </c>
      <c r="N110" s="6"/>
      <c r="O110" s="8" t="s">
        <v>7</v>
      </c>
      <c r="P110" s="4"/>
      <c r="Q110" s="4"/>
      <c r="R110" s="4"/>
      <c r="S110" s="5"/>
    </row>
    <row r="111" spans="1:19" x14ac:dyDescent="0.2">
      <c r="A111" s="4" t="s">
        <v>6</v>
      </c>
      <c r="B111" s="7"/>
      <c r="C111" s="4"/>
      <c r="D111" s="6"/>
      <c r="E111" s="4">
        <v>0</v>
      </c>
      <c r="F111" s="4"/>
      <c r="G111" s="4"/>
      <c r="H111" s="4"/>
      <c r="I111" s="5"/>
      <c r="K111" s="4" t="s">
        <v>6</v>
      </c>
      <c r="L111" s="7"/>
      <c r="M111" s="4"/>
      <c r="N111" s="6"/>
      <c r="O111" s="4">
        <v>0</v>
      </c>
      <c r="P111" s="4"/>
      <c r="Q111" s="4"/>
      <c r="R111" s="4"/>
      <c r="S111" s="5"/>
    </row>
    <row r="112" spans="1:19" ht="17" thickBot="1" x14ac:dyDescent="0.25">
      <c r="A112" s="4" t="s">
        <v>5</v>
      </c>
      <c r="B112" s="3" t="s">
        <v>4</v>
      </c>
      <c r="C112" s="4"/>
      <c r="D112" s="3"/>
      <c r="E112" s="3"/>
      <c r="F112" s="3"/>
      <c r="G112" s="3"/>
      <c r="H112" s="3"/>
      <c r="I112" s="2"/>
      <c r="K112" s="4" t="s">
        <v>5</v>
      </c>
      <c r="L112" s="3" t="s">
        <v>4</v>
      </c>
      <c r="M112" s="4"/>
      <c r="N112" s="3"/>
      <c r="O112" s="3"/>
      <c r="P112" s="3"/>
      <c r="Q112" s="3"/>
      <c r="R112" s="3"/>
      <c r="S112" s="2"/>
    </row>
    <row r="113" spans="1:16" ht="17" thickBot="1" x14ac:dyDescent="0.25"/>
    <row r="114" spans="1:16" x14ac:dyDescent="0.2">
      <c r="A114" s="20" t="s">
        <v>16</v>
      </c>
      <c r="B114" s="19" t="s">
        <v>15</v>
      </c>
      <c r="C114" s="19" t="s">
        <v>14</v>
      </c>
      <c r="D114" s="19" t="s">
        <v>13</v>
      </c>
      <c r="E114" s="19" t="s">
        <v>12</v>
      </c>
      <c r="F114" s="19" t="s">
        <v>11</v>
      </c>
      <c r="G114" s="19" t="s">
        <v>24</v>
      </c>
      <c r="H114" s="19" t="s">
        <v>25</v>
      </c>
      <c r="I114" s="18" t="s">
        <v>10</v>
      </c>
    </row>
    <row r="115" spans="1:16" x14ac:dyDescent="0.2">
      <c r="A115" s="17" t="s">
        <v>92</v>
      </c>
      <c r="B115" s="16" t="s">
        <v>28</v>
      </c>
      <c r="C115" s="4" t="s">
        <v>54</v>
      </c>
      <c r="D115" s="4"/>
      <c r="E115" s="15">
        <f>P119</f>
        <v>32.543900000000001</v>
      </c>
      <c r="F115" s="4">
        <f>AVERAGE(E115:E116)</f>
        <v>32.543900000000001</v>
      </c>
      <c r="G115" s="4">
        <f>SUM(F115,-F122)</f>
        <v>11.940200000000001</v>
      </c>
      <c r="H115" s="4">
        <f>SUM(G118,-G115)</f>
        <v>-4.1507000000000005</v>
      </c>
      <c r="I115" s="14">
        <f>POWER(2,-H115)</f>
        <v>17.76172750661329</v>
      </c>
    </row>
    <row r="116" spans="1:16" x14ac:dyDescent="0.2">
      <c r="A116" s="4" t="s">
        <v>5</v>
      </c>
      <c r="B116" s="7"/>
      <c r="C116" s="4" t="s">
        <v>54</v>
      </c>
      <c r="D116" s="7"/>
      <c r="E116" s="8" t="s">
        <v>7</v>
      </c>
      <c r="F116" s="4"/>
      <c r="G116" s="4"/>
      <c r="H116" s="4"/>
      <c r="I116" s="5"/>
    </row>
    <row r="117" spans="1:16" x14ac:dyDescent="0.2">
      <c r="A117" s="4" t="s">
        <v>5</v>
      </c>
      <c r="B117" s="7"/>
      <c r="C117" s="4"/>
      <c r="D117" s="7"/>
      <c r="E117" s="4">
        <v>0</v>
      </c>
      <c r="F117" s="4"/>
      <c r="G117" s="4"/>
      <c r="H117" s="4"/>
      <c r="I117" s="5"/>
    </row>
    <row r="118" spans="1:16" x14ac:dyDescent="0.2">
      <c r="A118" s="4" t="s">
        <v>6</v>
      </c>
      <c r="B118" s="7"/>
      <c r="C118" s="4" t="s">
        <v>54</v>
      </c>
      <c r="D118" s="6"/>
      <c r="E118">
        <f>P122</f>
        <v>28.302199999999999</v>
      </c>
      <c r="F118" s="4">
        <f>AVERAGE(E118:E119)</f>
        <v>28.302199999999999</v>
      </c>
      <c r="G118" s="4">
        <f>SUM(F118,-F125)</f>
        <v>7.7895000000000003</v>
      </c>
      <c r="H118" s="4"/>
      <c r="I118" s="5"/>
      <c r="O118" s="13" t="s">
        <v>20</v>
      </c>
      <c r="P118" s="13" t="s">
        <v>54</v>
      </c>
    </row>
    <row r="119" spans="1:16" x14ac:dyDescent="0.2">
      <c r="A119" s="4" t="s">
        <v>6</v>
      </c>
      <c r="B119" s="7"/>
      <c r="C119" s="4" t="s">
        <v>54</v>
      </c>
      <c r="D119" s="4"/>
      <c r="E119" s="8" t="s">
        <v>7</v>
      </c>
      <c r="F119" s="4"/>
      <c r="G119" s="4"/>
      <c r="H119" s="4"/>
      <c r="I119" s="5"/>
      <c r="N119" s="26" t="s">
        <v>62</v>
      </c>
      <c r="O119" s="26">
        <v>20.6037</v>
      </c>
      <c r="P119" s="26">
        <v>32.543900000000001</v>
      </c>
    </row>
    <row r="120" spans="1:16" x14ac:dyDescent="0.2">
      <c r="A120" s="4" t="s">
        <v>6</v>
      </c>
      <c r="B120" s="7"/>
      <c r="C120" s="4"/>
      <c r="D120" s="6"/>
      <c r="E120" s="4">
        <v>0</v>
      </c>
      <c r="F120" s="4"/>
      <c r="G120" s="4"/>
      <c r="H120" s="4"/>
      <c r="I120" s="5"/>
      <c r="N120" s="26" t="s">
        <v>63</v>
      </c>
      <c r="O120" s="26">
        <v>20.424700000000001</v>
      </c>
      <c r="P120" s="26">
        <v>32.560899999999997</v>
      </c>
    </row>
    <row r="121" spans="1:16" ht="17" thickBot="1" x14ac:dyDescent="0.25">
      <c r="A121" s="12" t="s">
        <v>4</v>
      </c>
      <c r="B121" s="7"/>
      <c r="C121" s="4"/>
      <c r="D121" s="11"/>
      <c r="E121" s="11"/>
      <c r="F121" s="11"/>
      <c r="G121" s="4"/>
      <c r="H121" s="4"/>
      <c r="I121" s="5"/>
      <c r="N121" s="26" t="s">
        <v>68</v>
      </c>
      <c r="O121" s="26">
        <v>20.4756</v>
      </c>
      <c r="P121" s="26">
        <v>28.766500000000001</v>
      </c>
    </row>
    <row r="122" spans="1:16" ht="17" thickTop="1" x14ac:dyDescent="0.2">
      <c r="A122" s="4" t="s">
        <v>8</v>
      </c>
      <c r="B122" s="7"/>
      <c r="C122" s="4" t="s">
        <v>20</v>
      </c>
      <c r="D122" s="7"/>
      <c r="E122" s="10">
        <f>O119</f>
        <v>20.6037</v>
      </c>
      <c r="F122" s="4">
        <f>AVERAGE(E122:E123)</f>
        <v>20.6037</v>
      </c>
      <c r="G122" s="4"/>
      <c r="H122" s="4"/>
      <c r="I122" s="5"/>
      <c r="N122" s="26" t="s">
        <v>68</v>
      </c>
      <c r="O122" s="26">
        <v>20.512699999999999</v>
      </c>
      <c r="P122" s="26">
        <v>28.302199999999999</v>
      </c>
    </row>
    <row r="123" spans="1:16" x14ac:dyDescent="0.2">
      <c r="A123" s="4" t="s">
        <v>5</v>
      </c>
      <c r="B123" s="7"/>
      <c r="C123" s="4" t="s">
        <v>20</v>
      </c>
      <c r="D123" s="7"/>
      <c r="E123" s="8" t="s">
        <v>7</v>
      </c>
      <c r="F123" s="4"/>
      <c r="G123" s="4"/>
      <c r="H123" s="4"/>
      <c r="I123" s="5"/>
    </row>
    <row r="124" spans="1:16" x14ac:dyDescent="0.2">
      <c r="A124" s="4" t="s">
        <v>5</v>
      </c>
      <c r="B124" s="7"/>
      <c r="C124" s="4"/>
      <c r="D124" s="7"/>
      <c r="E124" s="4">
        <v>0</v>
      </c>
      <c r="F124" s="4"/>
      <c r="G124" s="4"/>
      <c r="H124" s="4"/>
      <c r="I124" s="5"/>
    </row>
    <row r="125" spans="1:16" x14ac:dyDescent="0.2">
      <c r="A125" s="4" t="s">
        <v>6</v>
      </c>
      <c r="B125" s="7"/>
      <c r="C125" s="4" t="s">
        <v>20</v>
      </c>
      <c r="D125" s="6"/>
      <c r="E125">
        <f>O122</f>
        <v>20.512699999999999</v>
      </c>
      <c r="F125" s="4">
        <f>AVERAGE(E125:E126)</f>
        <v>20.512699999999999</v>
      </c>
      <c r="G125" s="4"/>
      <c r="H125" s="4"/>
      <c r="I125" s="5"/>
    </row>
    <row r="126" spans="1:16" x14ac:dyDescent="0.2">
      <c r="A126" s="4" t="s">
        <v>6</v>
      </c>
      <c r="B126" s="7"/>
      <c r="C126" s="4" t="s">
        <v>20</v>
      </c>
      <c r="D126" s="6"/>
      <c r="E126" s="8" t="s">
        <v>7</v>
      </c>
      <c r="F126" s="4"/>
      <c r="G126" s="4"/>
      <c r="H126" s="4"/>
      <c r="I126" s="5"/>
    </row>
    <row r="127" spans="1:16" x14ac:dyDescent="0.2">
      <c r="A127" s="4" t="s">
        <v>6</v>
      </c>
      <c r="B127" s="7"/>
      <c r="C127" s="4"/>
      <c r="D127" s="6"/>
      <c r="E127" s="4">
        <v>0</v>
      </c>
      <c r="F127" s="4"/>
      <c r="G127" s="4"/>
      <c r="H127" s="4"/>
      <c r="I127" s="5"/>
    </row>
    <row r="128" spans="1:16" ht="17" thickBot="1" x14ac:dyDescent="0.25">
      <c r="A128" s="4" t="s">
        <v>5</v>
      </c>
      <c r="B128" s="3" t="s">
        <v>4</v>
      </c>
      <c r="C128" s="4"/>
      <c r="D128" s="3"/>
      <c r="E128" s="3"/>
      <c r="F128" s="3"/>
      <c r="G128" s="3"/>
      <c r="H128" s="3"/>
      <c r="I128" s="2"/>
    </row>
    <row r="130" spans="1:19" ht="17" thickBot="1" x14ac:dyDescent="0.25"/>
    <row r="131" spans="1:19" x14ac:dyDescent="0.2">
      <c r="A131" s="20" t="s">
        <v>16</v>
      </c>
      <c r="B131" s="19" t="s">
        <v>15</v>
      </c>
      <c r="C131" s="19" t="s">
        <v>14</v>
      </c>
      <c r="D131" s="19" t="s">
        <v>13</v>
      </c>
      <c r="E131" s="19" t="s">
        <v>12</v>
      </c>
      <c r="F131" s="19" t="s">
        <v>11</v>
      </c>
      <c r="G131" s="19" t="s">
        <v>24</v>
      </c>
      <c r="H131" s="19" t="s">
        <v>25</v>
      </c>
      <c r="I131" s="18" t="s">
        <v>10</v>
      </c>
      <c r="K131" s="20" t="s">
        <v>16</v>
      </c>
      <c r="L131" s="19" t="s">
        <v>15</v>
      </c>
      <c r="M131" s="19" t="s">
        <v>14</v>
      </c>
      <c r="N131" s="19" t="s">
        <v>13</v>
      </c>
      <c r="O131" s="19" t="s">
        <v>12</v>
      </c>
      <c r="P131" s="19" t="s">
        <v>11</v>
      </c>
      <c r="Q131" s="19" t="s">
        <v>24</v>
      </c>
      <c r="R131" s="19" t="s">
        <v>25</v>
      </c>
      <c r="S131" s="18" t="s">
        <v>10</v>
      </c>
    </row>
    <row r="132" spans="1:19" x14ac:dyDescent="0.2">
      <c r="A132" s="17" t="s">
        <v>94</v>
      </c>
      <c r="B132" s="16" t="s">
        <v>26</v>
      </c>
      <c r="C132" s="4" t="s">
        <v>54</v>
      </c>
      <c r="D132" s="4"/>
      <c r="E132" s="15">
        <f>P152</f>
        <v>33.316600000000001</v>
      </c>
      <c r="F132" s="4">
        <f>AVERAGE(E132)</f>
        <v>33.316600000000001</v>
      </c>
      <c r="G132" s="4">
        <f>SUM(F132,-F139)</f>
        <v>9.4791000000000025</v>
      </c>
      <c r="H132" s="4">
        <f>SUM(G135,-G132)</f>
        <v>-2.0249000000000024</v>
      </c>
      <c r="I132" s="14">
        <f>POWER(2,-H132)</f>
        <v>4.0696366729156068</v>
      </c>
      <c r="K132" s="17" t="s">
        <v>95</v>
      </c>
      <c r="L132" s="16" t="s">
        <v>26</v>
      </c>
      <c r="M132" s="4" t="s">
        <v>54</v>
      </c>
      <c r="N132" s="4"/>
      <c r="O132" s="15">
        <f>P152</f>
        <v>33.316600000000001</v>
      </c>
      <c r="P132" s="4">
        <f>AVERAGE(O132)</f>
        <v>33.316600000000001</v>
      </c>
      <c r="Q132" s="4">
        <f>SUM(P132,-P139)</f>
        <v>9.4791000000000025</v>
      </c>
      <c r="R132" s="4">
        <f>SUM(Q135,-Q132)</f>
        <v>-2.8400000000004866E-2</v>
      </c>
      <c r="S132" s="14">
        <f>POWER(2,-R132)</f>
        <v>1.0198804146950287</v>
      </c>
    </row>
    <row r="133" spans="1:19" x14ac:dyDescent="0.2">
      <c r="A133" s="4" t="s">
        <v>5</v>
      </c>
      <c r="B133" s="7"/>
      <c r="C133" s="4" t="s">
        <v>54</v>
      </c>
      <c r="D133" s="7"/>
      <c r="F133" s="4"/>
      <c r="G133" s="4"/>
      <c r="H133" s="4"/>
      <c r="I133" s="5"/>
      <c r="K133" s="4" t="s">
        <v>5</v>
      </c>
      <c r="L133" s="7"/>
      <c r="M133" s="4" t="s">
        <v>54</v>
      </c>
      <c r="N133" s="7"/>
      <c r="P133" s="4"/>
      <c r="Q133" s="4"/>
      <c r="R133" s="4"/>
      <c r="S133" s="5"/>
    </row>
    <row r="134" spans="1:19" x14ac:dyDescent="0.2">
      <c r="A134" s="4" t="s">
        <v>5</v>
      </c>
      <c r="B134" s="7"/>
      <c r="C134" s="4"/>
      <c r="D134" s="7"/>
      <c r="E134" s="4">
        <v>0</v>
      </c>
      <c r="F134" s="4"/>
      <c r="G134" s="4"/>
      <c r="H134" s="4"/>
      <c r="I134" s="5"/>
      <c r="K134" s="4" t="s">
        <v>5</v>
      </c>
      <c r="L134" s="7"/>
      <c r="M134" s="4"/>
      <c r="N134" s="7"/>
      <c r="O134" s="4">
        <v>0</v>
      </c>
      <c r="P134" s="4"/>
      <c r="Q134" s="4"/>
      <c r="R134" s="4"/>
      <c r="S134" s="5"/>
    </row>
    <row r="135" spans="1:19" x14ac:dyDescent="0.2">
      <c r="A135" s="4" t="s">
        <v>6</v>
      </c>
      <c r="B135" s="7"/>
      <c r="C135" s="4" t="s">
        <v>54</v>
      </c>
      <c r="D135" s="6"/>
      <c r="E135">
        <f>P154</f>
        <v>30.808</v>
      </c>
      <c r="F135" s="4">
        <f>AVERAGE(E135:E136)</f>
        <v>30.808</v>
      </c>
      <c r="G135" s="4">
        <f>SUM(F135,-F142)</f>
        <v>7.4542000000000002</v>
      </c>
      <c r="H135" s="4"/>
      <c r="I135" s="5"/>
      <c r="K135" s="4" t="s">
        <v>6</v>
      </c>
      <c r="L135" s="7"/>
      <c r="M135" s="4" t="s">
        <v>54</v>
      </c>
      <c r="N135" s="6"/>
      <c r="O135" s="15">
        <f>P153</f>
        <v>33.257599999999996</v>
      </c>
      <c r="P135" s="4">
        <f>AVERAGE(O135:O136)</f>
        <v>33.257599999999996</v>
      </c>
      <c r="Q135" s="4">
        <f>SUM(P135,-P142)</f>
        <v>9.4506999999999977</v>
      </c>
      <c r="R135" s="4"/>
      <c r="S135" s="5"/>
    </row>
    <row r="136" spans="1:19" x14ac:dyDescent="0.2">
      <c r="A136" s="4" t="s">
        <v>6</v>
      </c>
      <c r="B136" s="7"/>
      <c r="C136" s="4" t="s">
        <v>54</v>
      </c>
      <c r="D136" s="4"/>
      <c r="E136" s="8" t="s">
        <v>7</v>
      </c>
      <c r="F136" s="4"/>
      <c r="G136" s="4"/>
      <c r="H136" s="4"/>
      <c r="I136" s="5"/>
      <c r="K136" s="4" t="s">
        <v>6</v>
      </c>
      <c r="L136" s="7"/>
      <c r="M136" s="4" t="s">
        <v>54</v>
      </c>
      <c r="N136" s="4"/>
      <c r="O136" s="8" t="s">
        <v>7</v>
      </c>
      <c r="P136" s="4"/>
      <c r="Q136" s="4"/>
      <c r="R136" s="4"/>
      <c r="S136" s="5"/>
    </row>
    <row r="137" spans="1:19" x14ac:dyDescent="0.2">
      <c r="A137" s="4" t="s">
        <v>6</v>
      </c>
      <c r="B137" s="7"/>
      <c r="C137" s="4"/>
      <c r="D137" s="6"/>
      <c r="E137" s="4">
        <v>0</v>
      </c>
      <c r="F137" s="4"/>
      <c r="G137" s="4"/>
      <c r="H137" s="4"/>
      <c r="I137" s="5"/>
      <c r="K137" s="4" t="s">
        <v>6</v>
      </c>
      <c r="L137" s="7"/>
      <c r="M137" s="4"/>
      <c r="N137" s="6"/>
      <c r="O137" s="4">
        <v>0</v>
      </c>
      <c r="P137" s="4"/>
      <c r="Q137" s="4"/>
      <c r="R137" s="4"/>
      <c r="S137" s="5"/>
    </row>
    <row r="138" spans="1:19" ht="17" thickBot="1" x14ac:dyDescent="0.25">
      <c r="A138" s="12" t="s">
        <v>4</v>
      </c>
      <c r="B138" s="7"/>
      <c r="C138" s="4"/>
      <c r="D138" s="11"/>
      <c r="E138" s="11"/>
      <c r="F138" s="11"/>
      <c r="G138" s="4"/>
      <c r="H138" s="4"/>
      <c r="I138" s="5"/>
      <c r="K138" s="12" t="s">
        <v>4</v>
      </c>
      <c r="L138" s="7"/>
      <c r="M138" s="4"/>
      <c r="N138" s="11"/>
      <c r="O138" s="11"/>
      <c r="P138" s="11"/>
      <c r="Q138" s="4"/>
      <c r="R138" s="4"/>
      <c r="S138" s="5"/>
    </row>
    <row r="139" spans="1:19" ht="17" thickTop="1" x14ac:dyDescent="0.2">
      <c r="A139" s="4" t="s">
        <v>8</v>
      </c>
      <c r="B139" s="7"/>
      <c r="C139" s="4" t="s">
        <v>20</v>
      </c>
      <c r="D139" s="7"/>
      <c r="E139" s="10">
        <f>O152</f>
        <v>23.837499999999999</v>
      </c>
      <c r="F139" s="4">
        <f>AVERAGE(E139)</f>
        <v>23.837499999999999</v>
      </c>
      <c r="G139" s="4"/>
      <c r="H139" s="4"/>
      <c r="I139" s="5"/>
      <c r="K139" s="4" t="s">
        <v>8</v>
      </c>
      <c r="L139" s="7"/>
      <c r="M139" s="4" t="s">
        <v>20</v>
      </c>
      <c r="N139" s="7"/>
      <c r="O139" s="10">
        <f>O152</f>
        <v>23.837499999999999</v>
      </c>
      <c r="P139" s="4">
        <f>AVERAGE(O139)</f>
        <v>23.837499999999999</v>
      </c>
      <c r="Q139" s="4"/>
      <c r="R139" s="4"/>
      <c r="S139" s="5"/>
    </row>
    <row r="140" spans="1:19" x14ac:dyDescent="0.2">
      <c r="A140" s="4" t="s">
        <v>5</v>
      </c>
      <c r="B140" s="7"/>
      <c r="C140" s="4" t="s">
        <v>20</v>
      </c>
      <c r="D140" s="7"/>
      <c r="F140" s="4"/>
      <c r="G140" s="4"/>
      <c r="H140" s="4"/>
      <c r="I140" s="5"/>
      <c r="K140" s="4" t="s">
        <v>5</v>
      </c>
      <c r="L140" s="7"/>
      <c r="M140" s="4" t="s">
        <v>20</v>
      </c>
      <c r="N140" s="7"/>
      <c r="P140" s="4"/>
      <c r="Q140" s="4"/>
      <c r="R140" s="4"/>
      <c r="S140" s="5"/>
    </row>
    <row r="141" spans="1:19" x14ac:dyDescent="0.2">
      <c r="A141" s="4" t="s">
        <v>5</v>
      </c>
      <c r="B141" s="7"/>
      <c r="C141" s="4"/>
      <c r="D141" s="7"/>
      <c r="E141" s="4">
        <v>0</v>
      </c>
      <c r="F141" s="4"/>
      <c r="G141" s="4"/>
      <c r="H141" s="4"/>
      <c r="I141" s="5"/>
      <c r="K141" s="4" t="s">
        <v>5</v>
      </c>
      <c r="L141" s="7"/>
      <c r="M141" s="4"/>
      <c r="N141" s="7"/>
      <c r="O141" s="4">
        <v>0</v>
      </c>
      <c r="P141" s="4"/>
      <c r="Q141" s="4"/>
      <c r="R141" s="4"/>
      <c r="S141" s="5"/>
    </row>
    <row r="142" spans="1:19" x14ac:dyDescent="0.2">
      <c r="A142" s="4" t="s">
        <v>6</v>
      </c>
      <c r="B142" s="7"/>
      <c r="C142" s="4" t="s">
        <v>20</v>
      </c>
      <c r="D142" s="6"/>
      <c r="E142">
        <f>O154</f>
        <v>23.3538</v>
      </c>
      <c r="F142" s="4">
        <f>AVERAGE(E142:E143)</f>
        <v>23.3538</v>
      </c>
      <c r="G142" s="4"/>
      <c r="H142" s="4"/>
      <c r="I142" s="5"/>
      <c r="K142" s="4" t="s">
        <v>6</v>
      </c>
      <c r="L142" s="7"/>
      <c r="M142" s="4" t="s">
        <v>20</v>
      </c>
      <c r="N142" s="6"/>
      <c r="O142" s="21">
        <f>O153</f>
        <v>23.806899999999999</v>
      </c>
      <c r="P142" s="4">
        <f>AVERAGE(O142:O143)</f>
        <v>23.806899999999999</v>
      </c>
      <c r="Q142" s="4"/>
      <c r="R142" s="4"/>
      <c r="S142" s="5"/>
    </row>
    <row r="143" spans="1:19" x14ac:dyDescent="0.2">
      <c r="A143" s="4" t="s">
        <v>6</v>
      </c>
      <c r="B143" s="7"/>
      <c r="C143" s="4" t="s">
        <v>20</v>
      </c>
      <c r="D143" s="6"/>
      <c r="E143" s="8" t="s">
        <v>7</v>
      </c>
      <c r="F143" s="4"/>
      <c r="G143" s="4"/>
      <c r="H143" s="4"/>
      <c r="I143" s="5"/>
      <c r="K143" s="4" t="s">
        <v>6</v>
      </c>
      <c r="L143" s="7"/>
      <c r="M143" s="4" t="s">
        <v>20</v>
      </c>
      <c r="N143" s="6"/>
      <c r="O143" s="8" t="s">
        <v>7</v>
      </c>
      <c r="P143" s="4"/>
      <c r="Q143" s="4"/>
      <c r="R143" s="4"/>
      <c r="S143" s="5"/>
    </row>
    <row r="144" spans="1:19" x14ac:dyDescent="0.2">
      <c r="A144" s="4" t="s">
        <v>6</v>
      </c>
      <c r="B144" s="7"/>
      <c r="C144" s="4"/>
      <c r="D144" s="6"/>
      <c r="E144" s="4">
        <v>0</v>
      </c>
      <c r="F144" s="4"/>
      <c r="G144" s="4"/>
      <c r="H144" s="4"/>
      <c r="I144" s="5"/>
      <c r="K144" s="4" t="s">
        <v>6</v>
      </c>
      <c r="L144" s="7"/>
      <c r="M144" s="4"/>
      <c r="N144" s="6"/>
      <c r="O144" s="4">
        <v>0</v>
      </c>
      <c r="P144" s="4"/>
      <c r="Q144" s="4"/>
      <c r="R144" s="4"/>
      <c r="S144" s="5"/>
    </row>
    <row r="145" spans="1:19" ht="17" thickBot="1" x14ac:dyDescent="0.25">
      <c r="A145" s="4" t="s">
        <v>5</v>
      </c>
      <c r="B145" s="3" t="s">
        <v>4</v>
      </c>
      <c r="C145" s="4"/>
      <c r="D145" s="3"/>
      <c r="E145" s="3"/>
      <c r="F145" s="3"/>
      <c r="G145" s="3"/>
      <c r="H145" s="3"/>
      <c r="I145" s="2"/>
      <c r="K145" s="4" t="s">
        <v>5</v>
      </c>
      <c r="L145" s="3" t="s">
        <v>4</v>
      </c>
      <c r="M145" s="4"/>
      <c r="N145" s="3"/>
      <c r="O145" s="3"/>
      <c r="P145" s="3"/>
      <c r="Q145" s="3"/>
      <c r="R145" s="3"/>
      <c r="S145" s="2"/>
    </row>
    <row r="146" spans="1:19" ht="17" thickBot="1" x14ac:dyDescent="0.25"/>
    <row r="147" spans="1:19" x14ac:dyDescent="0.2">
      <c r="A147" s="20" t="s">
        <v>16</v>
      </c>
      <c r="B147" s="19" t="s">
        <v>15</v>
      </c>
      <c r="C147" s="19" t="s">
        <v>14</v>
      </c>
      <c r="D147" s="19" t="s">
        <v>13</v>
      </c>
      <c r="E147" s="19" t="s">
        <v>12</v>
      </c>
      <c r="F147" s="19" t="s">
        <v>11</v>
      </c>
      <c r="G147" s="19" t="s">
        <v>24</v>
      </c>
      <c r="H147" s="19" t="s">
        <v>25</v>
      </c>
      <c r="I147" s="18" t="s">
        <v>10</v>
      </c>
    </row>
    <row r="148" spans="1:19" x14ac:dyDescent="0.2">
      <c r="A148" s="17" t="s">
        <v>94</v>
      </c>
      <c r="B148" s="16" t="s">
        <v>28</v>
      </c>
      <c r="C148" s="4" t="s">
        <v>54</v>
      </c>
      <c r="D148" s="4"/>
      <c r="E148" s="15">
        <f>P152</f>
        <v>33.316600000000001</v>
      </c>
      <c r="F148" s="4">
        <f>AVERAGE(E148:E149)</f>
        <v>33.316600000000001</v>
      </c>
      <c r="G148" s="4">
        <f>SUM(F148,-F155)</f>
        <v>9.4791000000000025</v>
      </c>
      <c r="H148" s="4">
        <f>SUM(G151,-G148)</f>
        <v>-2.4319000000000024</v>
      </c>
      <c r="I148" s="14">
        <f>POWER(2,-H148)</f>
        <v>5.3960360996749266</v>
      </c>
    </row>
    <row r="149" spans="1:19" x14ac:dyDescent="0.2">
      <c r="A149" s="4" t="s">
        <v>5</v>
      </c>
      <c r="B149" s="7"/>
      <c r="C149" s="4" t="s">
        <v>54</v>
      </c>
      <c r="D149" s="7"/>
      <c r="E149" s="8" t="s">
        <v>7</v>
      </c>
      <c r="F149" s="4"/>
      <c r="G149" s="4"/>
      <c r="H149" s="4"/>
      <c r="I149" s="5"/>
    </row>
    <row r="150" spans="1:19" x14ac:dyDescent="0.2">
      <c r="A150" s="4" t="s">
        <v>5</v>
      </c>
      <c r="B150" s="7"/>
      <c r="C150" s="4"/>
      <c r="D150" s="7"/>
      <c r="E150" s="4">
        <v>0</v>
      </c>
      <c r="F150" s="4"/>
      <c r="G150" s="4"/>
      <c r="H150" s="4"/>
      <c r="I150" s="5"/>
    </row>
    <row r="151" spans="1:19" x14ac:dyDescent="0.2">
      <c r="A151" s="4" t="s">
        <v>6</v>
      </c>
      <c r="B151" s="7"/>
      <c r="C151" s="4" t="s">
        <v>54</v>
      </c>
      <c r="D151" s="6"/>
      <c r="E151">
        <f>P155</f>
        <v>30.3827</v>
      </c>
      <c r="F151" s="4">
        <f>AVERAGE(E151:E152)</f>
        <v>30.3827</v>
      </c>
      <c r="G151" s="4">
        <f>SUM(F151,-F158)</f>
        <v>7.0472000000000001</v>
      </c>
      <c r="H151" s="4"/>
      <c r="I151" s="5"/>
      <c r="O151" s="13" t="s">
        <v>20</v>
      </c>
      <c r="P151" s="13" t="s">
        <v>54</v>
      </c>
    </row>
    <row r="152" spans="1:19" x14ac:dyDescent="0.2">
      <c r="A152" s="4" t="s">
        <v>6</v>
      </c>
      <c r="B152" s="7"/>
      <c r="C152" s="4" t="s">
        <v>54</v>
      </c>
      <c r="D152" s="4"/>
      <c r="E152" s="8" t="s">
        <v>7</v>
      </c>
      <c r="F152" s="4"/>
      <c r="G152" s="4"/>
      <c r="H152" s="4"/>
      <c r="I152" s="5"/>
      <c r="N152" t="s">
        <v>61</v>
      </c>
      <c r="O152">
        <v>23.837499999999999</v>
      </c>
      <c r="P152">
        <v>33.316600000000001</v>
      </c>
    </row>
    <row r="153" spans="1:19" x14ac:dyDescent="0.2">
      <c r="A153" s="4" t="s">
        <v>6</v>
      </c>
      <c r="B153" s="7"/>
      <c r="C153" s="4"/>
      <c r="D153" s="6"/>
      <c r="E153" s="4">
        <v>0</v>
      </c>
      <c r="F153" s="4"/>
      <c r="G153" s="4"/>
      <c r="H153" s="4"/>
      <c r="I153" s="5"/>
      <c r="N153" t="s">
        <v>61</v>
      </c>
      <c r="O153">
        <v>23.806899999999999</v>
      </c>
      <c r="P153">
        <v>33.257599999999996</v>
      </c>
    </row>
    <row r="154" spans="1:19" ht="17" thickBot="1" x14ac:dyDescent="0.25">
      <c r="A154" s="12" t="s">
        <v>4</v>
      </c>
      <c r="B154" s="7"/>
      <c r="C154" s="4"/>
      <c r="D154" s="11"/>
      <c r="E154" s="11"/>
      <c r="F154" s="11"/>
      <c r="G154" s="4"/>
      <c r="H154" s="4"/>
      <c r="I154" s="5"/>
      <c r="N154" t="s">
        <v>67</v>
      </c>
      <c r="O154">
        <v>23.3538</v>
      </c>
      <c r="P154">
        <v>30.808</v>
      </c>
    </row>
    <row r="155" spans="1:19" ht="17" thickTop="1" x14ac:dyDescent="0.2">
      <c r="A155" s="4" t="s">
        <v>8</v>
      </c>
      <c r="B155" s="7"/>
      <c r="C155" s="4" t="s">
        <v>20</v>
      </c>
      <c r="D155" s="7"/>
      <c r="E155" s="10">
        <f>O152</f>
        <v>23.837499999999999</v>
      </c>
      <c r="F155" s="4">
        <f>AVERAGE(E155:E156)</f>
        <v>23.837499999999999</v>
      </c>
      <c r="G155" s="4"/>
      <c r="H155" s="4"/>
      <c r="I155" s="5"/>
      <c r="N155" t="s">
        <v>67</v>
      </c>
      <c r="O155">
        <v>23.3355</v>
      </c>
      <c r="P155">
        <v>30.3827</v>
      </c>
    </row>
    <row r="156" spans="1:19" x14ac:dyDescent="0.2">
      <c r="A156" s="4" t="s">
        <v>5</v>
      </c>
      <c r="B156" s="7"/>
      <c r="C156" s="4" t="s">
        <v>20</v>
      </c>
      <c r="D156" s="7"/>
      <c r="E156" s="8" t="s">
        <v>7</v>
      </c>
      <c r="F156" s="4"/>
      <c r="G156" s="4"/>
      <c r="H156" s="4"/>
      <c r="I156" s="5"/>
    </row>
    <row r="157" spans="1:19" x14ac:dyDescent="0.2">
      <c r="A157" s="4" t="s">
        <v>5</v>
      </c>
      <c r="B157" s="7"/>
      <c r="C157" s="4"/>
      <c r="D157" s="7"/>
      <c r="E157" s="4">
        <v>0</v>
      </c>
      <c r="F157" s="4"/>
      <c r="G157" s="4"/>
      <c r="H157" s="4"/>
      <c r="I157" s="5"/>
    </row>
    <row r="158" spans="1:19" x14ac:dyDescent="0.2">
      <c r="A158" s="4" t="s">
        <v>6</v>
      </c>
      <c r="B158" s="7"/>
      <c r="C158" s="4" t="s">
        <v>20</v>
      </c>
      <c r="D158" s="6"/>
      <c r="E158">
        <f>O155</f>
        <v>23.3355</v>
      </c>
      <c r="F158" s="4">
        <f>AVERAGE(E158:E159)</f>
        <v>23.3355</v>
      </c>
      <c r="G158" s="4"/>
      <c r="H158" s="4"/>
      <c r="I158" s="5"/>
    </row>
    <row r="159" spans="1:19" x14ac:dyDescent="0.2">
      <c r="A159" s="4" t="s">
        <v>6</v>
      </c>
      <c r="B159" s="7"/>
      <c r="C159" s="4" t="s">
        <v>20</v>
      </c>
      <c r="D159" s="6"/>
      <c r="E159" s="8" t="s">
        <v>7</v>
      </c>
      <c r="F159" s="4"/>
      <c r="G159" s="4"/>
      <c r="H159" s="4"/>
      <c r="I159" s="5"/>
    </row>
    <row r="160" spans="1:19" x14ac:dyDescent="0.2">
      <c r="A160" s="4" t="s">
        <v>6</v>
      </c>
      <c r="B160" s="7"/>
      <c r="C160" s="4"/>
      <c r="D160" s="6"/>
      <c r="E160" s="4">
        <v>0</v>
      </c>
      <c r="F160" s="4"/>
      <c r="G160" s="4"/>
      <c r="H160" s="4"/>
      <c r="I160" s="5"/>
    </row>
    <row r="161" spans="1:14" ht="17" thickBot="1" x14ac:dyDescent="0.25">
      <c r="A161" s="4" t="s">
        <v>5</v>
      </c>
      <c r="B161" s="3" t="s">
        <v>4</v>
      </c>
      <c r="C161" s="4"/>
      <c r="D161" s="3"/>
      <c r="E161" s="3"/>
      <c r="F161" s="3"/>
      <c r="G161" s="3"/>
      <c r="H161" s="3"/>
      <c r="I161" s="2"/>
    </row>
    <row r="162" spans="1:14" x14ac:dyDescent="0.2">
      <c r="M162" t="s">
        <v>34</v>
      </c>
      <c r="N162" t="s">
        <v>0</v>
      </c>
    </row>
    <row r="163" spans="1:14" x14ac:dyDescent="0.2">
      <c r="M163">
        <f>S2</f>
        <v>0.78132788017231836</v>
      </c>
      <c r="N163" s="1">
        <f>I2</f>
        <v>2.2028938834065368</v>
      </c>
    </row>
    <row r="164" spans="1:14" x14ac:dyDescent="0.2">
      <c r="M164">
        <f>S35</f>
        <v>0.96573548899441319</v>
      </c>
      <c r="N164">
        <f>I18</f>
        <v>2.100161101505237</v>
      </c>
    </row>
    <row r="165" spans="1:14" x14ac:dyDescent="0.2">
      <c r="M165">
        <f>S67</f>
        <v>1.0198804146950287</v>
      </c>
      <c r="N165">
        <f>I35</f>
        <v>1.2966597869756515</v>
      </c>
    </row>
    <row r="166" spans="1:14" x14ac:dyDescent="0.2">
      <c r="M166" s="1">
        <f>S99</f>
        <v>0.87296759113376632</v>
      </c>
      <c r="N166" s="1">
        <f>I51</f>
        <v>1.1231105951023899</v>
      </c>
    </row>
    <row r="167" spans="1:14" x14ac:dyDescent="0.2">
      <c r="M167" s="1">
        <f>S132</f>
        <v>1.0198804146950287</v>
      </c>
      <c r="N167">
        <f>I67</f>
        <v>4.0696366729156068</v>
      </c>
    </row>
    <row r="168" spans="1:14" x14ac:dyDescent="0.2">
      <c r="N168">
        <f>I83</f>
        <v>5.3960360996749266</v>
      </c>
    </row>
    <row r="171" spans="1:14" x14ac:dyDescent="0.2">
      <c r="N171">
        <f>I132</f>
        <v>4.0696366729156068</v>
      </c>
    </row>
    <row r="172" spans="1:14" x14ac:dyDescent="0.2">
      <c r="N172">
        <f>I148</f>
        <v>5.3960360996749266</v>
      </c>
    </row>
    <row r="179" spans="12:15" x14ac:dyDescent="0.2">
      <c r="L179" t="s">
        <v>3</v>
      </c>
      <c r="M179">
        <f>AVERAGE(M163:M168)</f>
        <v>0.93195835793811099</v>
      </c>
      <c r="N179">
        <f>AVERAGE(N163:N172)</f>
        <v>3.2067713640213604</v>
      </c>
    </row>
    <row r="180" spans="12:15" x14ac:dyDescent="0.2">
      <c r="L180" t="s">
        <v>2</v>
      </c>
      <c r="M180">
        <f>STDEV(M163:M168)</f>
        <v>0.10340566003759591</v>
      </c>
      <c r="N180">
        <f>STDEV(N163:N172)</f>
        <v>1.7442705374218961</v>
      </c>
    </row>
    <row r="181" spans="12:15" x14ac:dyDescent="0.2">
      <c r="L181" t="s">
        <v>1</v>
      </c>
      <c r="N181">
        <f>TTEST(M163:M167,N163:N172,2,2)</f>
        <v>1.538260237928395E-2</v>
      </c>
      <c r="O181" t="str">
        <f>IF(AND(N181&gt;=0.01, N181&lt;0.05), "Significativo *", IF(AND(N181&gt;=0.001, N181&lt;0.01), "Significativo **", IF(N181&lt;0.001, "Significativo ***", "Non significativo")))</f>
        <v>Significativo *</v>
      </c>
    </row>
    <row r="183" spans="12:15" x14ac:dyDescent="0.2">
      <c r="L183" t="s">
        <v>34</v>
      </c>
      <c r="M183" t="s">
        <v>0</v>
      </c>
    </row>
    <row r="184" spans="12:15" x14ac:dyDescent="0.2">
      <c r="L184">
        <f>M179</f>
        <v>0.93195835793811099</v>
      </c>
      <c r="M184">
        <f>N179</f>
        <v>3.2067713640213604</v>
      </c>
    </row>
    <row r="185" spans="12:15" x14ac:dyDescent="0.2">
      <c r="L185">
        <f>M180</f>
        <v>0.10340566003759591</v>
      </c>
      <c r="M185">
        <f>N180</f>
        <v>1.7442705374218961</v>
      </c>
    </row>
  </sheetData>
  <conditionalFormatting sqref="I2">
    <cfRule type="cellIs" dxfId="179" priority="36" stopIfTrue="1" operator="lessThan">
      <formula>1</formula>
    </cfRule>
    <cfRule type="cellIs" dxfId="178" priority="35" stopIfTrue="1" operator="greaterThan">
      <formula>1</formula>
    </cfRule>
  </conditionalFormatting>
  <conditionalFormatting sqref="I18">
    <cfRule type="cellIs" dxfId="177" priority="32" stopIfTrue="1" operator="lessThan">
      <formula>1</formula>
    </cfRule>
    <cfRule type="cellIs" dxfId="176" priority="31" stopIfTrue="1" operator="greaterThan">
      <formula>1</formula>
    </cfRule>
  </conditionalFormatting>
  <conditionalFormatting sqref="I35">
    <cfRule type="cellIs" dxfId="175" priority="30" stopIfTrue="1" operator="lessThan">
      <formula>1</formula>
    </cfRule>
    <cfRule type="cellIs" dxfId="174" priority="29" stopIfTrue="1" operator="greaterThan">
      <formula>1</formula>
    </cfRule>
  </conditionalFormatting>
  <conditionalFormatting sqref="I51">
    <cfRule type="cellIs" dxfId="173" priority="26" stopIfTrue="1" operator="lessThan">
      <formula>1</formula>
    </cfRule>
    <cfRule type="cellIs" dxfId="172" priority="25" stopIfTrue="1" operator="greaterThan">
      <formula>1</formula>
    </cfRule>
  </conditionalFormatting>
  <conditionalFormatting sqref="I67">
    <cfRule type="cellIs" dxfId="171" priority="11" stopIfTrue="1" operator="greaterThan">
      <formula>1</formula>
    </cfRule>
    <cfRule type="cellIs" dxfId="170" priority="12" stopIfTrue="1" operator="lessThan">
      <formula>1</formula>
    </cfRule>
  </conditionalFormatting>
  <conditionalFormatting sqref="I83">
    <cfRule type="cellIs" dxfId="169" priority="7" stopIfTrue="1" operator="greaterThan">
      <formula>1</formula>
    </cfRule>
    <cfRule type="cellIs" dxfId="168" priority="8" stopIfTrue="1" operator="lessThan">
      <formula>1</formula>
    </cfRule>
  </conditionalFormatting>
  <conditionalFormatting sqref="I99">
    <cfRule type="cellIs" dxfId="167" priority="5" stopIfTrue="1" operator="greaterThan">
      <formula>1</formula>
    </cfRule>
    <cfRule type="cellIs" dxfId="166" priority="6" stopIfTrue="1" operator="lessThan">
      <formula>1</formula>
    </cfRule>
  </conditionalFormatting>
  <conditionalFormatting sqref="I115">
    <cfRule type="cellIs" dxfId="165" priority="1" stopIfTrue="1" operator="greaterThan">
      <formula>1</formula>
    </cfRule>
    <cfRule type="cellIs" dxfId="164" priority="2" stopIfTrue="1" operator="lessThan">
      <formula>1</formula>
    </cfRule>
  </conditionalFormatting>
  <conditionalFormatting sqref="I132">
    <cfRule type="cellIs" dxfId="163" priority="23" stopIfTrue="1" operator="greaterThan">
      <formula>1</formula>
    </cfRule>
    <cfRule type="cellIs" dxfId="162" priority="24" stopIfTrue="1" operator="lessThan">
      <formula>1</formula>
    </cfRule>
  </conditionalFormatting>
  <conditionalFormatting sqref="I148">
    <cfRule type="cellIs" dxfId="161" priority="20" stopIfTrue="1" operator="lessThan">
      <formula>1</formula>
    </cfRule>
    <cfRule type="cellIs" dxfId="160" priority="19" stopIfTrue="1" operator="greaterThan">
      <formula>1</formula>
    </cfRule>
  </conditionalFormatting>
  <conditionalFormatting sqref="S2">
    <cfRule type="cellIs" dxfId="159" priority="33" stopIfTrue="1" operator="greaterThan">
      <formula>1</formula>
    </cfRule>
    <cfRule type="cellIs" dxfId="158" priority="34" stopIfTrue="1" operator="lessThan">
      <formula>1</formula>
    </cfRule>
  </conditionalFormatting>
  <conditionalFormatting sqref="S35">
    <cfRule type="cellIs" dxfId="157" priority="27" stopIfTrue="1" operator="greaterThan">
      <formula>1</formula>
    </cfRule>
    <cfRule type="cellIs" dxfId="156" priority="28" stopIfTrue="1" operator="lessThan">
      <formula>1</formula>
    </cfRule>
  </conditionalFormatting>
  <conditionalFormatting sqref="S67">
    <cfRule type="cellIs" dxfId="155" priority="10" stopIfTrue="1" operator="lessThan">
      <formula>1</formula>
    </cfRule>
    <cfRule type="cellIs" dxfId="154" priority="9" stopIfTrue="1" operator="greaterThan">
      <formula>1</formula>
    </cfRule>
  </conditionalFormatting>
  <conditionalFormatting sqref="S99">
    <cfRule type="cellIs" dxfId="153" priority="4" stopIfTrue="1" operator="lessThan">
      <formula>1</formula>
    </cfRule>
    <cfRule type="cellIs" dxfId="152" priority="3" stopIfTrue="1" operator="greaterThan">
      <formula>1</formula>
    </cfRule>
  </conditionalFormatting>
  <conditionalFormatting sqref="S132">
    <cfRule type="cellIs" dxfId="151" priority="21" stopIfTrue="1" operator="greaterThan">
      <formula>1</formula>
    </cfRule>
    <cfRule type="cellIs" dxfId="150" priority="22" stopIfTrue="1" operator="lessThan">
      <formula>1</formula>
    </cfRule>
  </conditionalFormatting>
  <conditionalFormatting sqref="BN67">
    <cfRule type="cellIs" dxfId="149" priority="17" stopIfTrue="1" operator="greaterThan">
      <formula>1</formula>
    </cfRule>
    <cfRule type="cellIs" dxfId="148" priority="18" stopIfTrue="1" operator="lessThan">
      <formula>1</formula>
    </cfRule>
  </conditionalFormatting>
  <conditionalFormatting sqref="BN83">
    <cfRule type="cellIs" dxfId="147" priority="14" stopIfTrue="1" operator="lessThan">
      <formula>1</formula>
    </cfRule>
    <cfRule type="cellIs" dxfId="146" priority="13" stopIfTrue="1" operator="greaterThan">
      <formula>1</formula>
    </cfRule>
  </conditionalFormatting>
  <conditionalFormatting sqref="BX67">
    <cfRule type="cellIs" dxfId="145" priority="16" stopIfTrue="1" operator="lessThan">
      <formula>1</formula>
    </cfRule>
    <cfRule type="cellIs" dxfId="144" priority="15" stopIfTrue="1" operator="greaterThan">
      <formula>1</formula>
    </cfRule>
  </conditionalFormatting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B3BA72-4A76-9343-9D82-7D9156FB716F}">
  <dimension ref="A1:BX185"/>
  <sheetViews>
    <sheetView workbookViewId="0">
      <selection activeCell="G164" sqref="G164"/>
    </sheetView>
  </sheetViews>
  <sheetFormatPr baseColWidth="10" defaultRowHeight="16" x14ac:dyDescent="0.2"/>
  <cols>
    <col min="14" max="14" width="15" customWidth="1"/>
    <col min="15" max="15" width="15.5" customWidth="1"/>
  </cols>
  <sheetData>
    <row r="1" spans="1:19" x14ac:dyDescent="0.2">
      <c r="A1" s="20" t="s">
        <v>16</v>
      </c>
      <c r="B1" s="19" t="s">
        <v>15</v>
      </c>
      <c r="C1" s="19" t="s">
        <v>14</v>
      </c>
      <c r="D1" s="19" t="s">
        <v>35</v>
      </c>
      <c r="E1" s="19" t="s">
        <v>36</v>
      </c>
      <c r="F1" s="19" t="s">
        <v>37</v>
      </c>
      <c r="G1" s="19" t="s">
        <v>38</v>
      </c>
      <c r="H1" s="19" t="s">
        <v>39</v>
      </c>
      <c r="I1" s="18" t="s">
        <v>10</v>
      </c>
      <c r="K1" s="20" t="s">
        <v>16</v>
      </c>
      <c r="L1" s="19" t="s">
        <v>15</v>
      </c>
      <c r="M1" s="19" t="s">
        <v>14</v>
      </c>
      <c r="N1" s="19" t="s">
        <v>35</v>
      </c>
      <c r="O1" s="19" t="s">
        <v>36</v>
      </c>
      <c r="P1" s="19" t="s">
        <v>37</v>
      </c>
      <c r="Q1" s="19" t="s">
        <v>38</v>
      </c>
      <c r="R1" s="19" t="s">
        <v>39</v>
      </c>
      <c r="S1" s="18" t="s">
        <v>10</v>
      </c>
    </row>
    <row r="2" spans="1:19" x14ac:dyDescent="0.2">
      <c r="A2" s="17" t="s">
        <v>40</v>
      </c>
      <c r="B2" s="16" t="s">
        <v>41</v>
      </c>
      <c r="C2" s="4" t="s">
        <v>54</v>
      </c>
      <c r="D2" s="4"/>
      <c r="E2" s="15">
        <f>P19</f>
        <v>28.940799999999999</v>
      </c>
      <c r="F2" s="4">
        <f>AVERAGE(E2)</f>
        <v>28.940799999999999</v>
      </c>
      <c r="G2" s="4">
        <f>SUM(F2,-F9)</f>
        <v>8.0471000000000004</v>
      </c>
      <c r="H2" s="4">
        <f>SUM(G5,-G2)</f>
        <v>1.2836999999999996</v>
      </c>
      <c r="I2" s="14">
        <f>POWER(2,-H2)</f>
        <v>0.41074075263466403</v>
      </c>
      <c r="K2" s="17" t="s">
        <v>27</v>
      </c>
      <c r="L2" s="16" t="s">
        <v>26</v>
      </c>
      <c r="M2" s="4" t="s">
        <v>54</v>
      </c>
      <c r="N2" s="4"/>
      <c r="O2" s="15">
        <f>P19</f>
        <v>28.940799999999999</v>
      </c>
      <c r="P2" s="4">
        <f>AVERAGE(O2)</f>
        <v>28.940799999999999</v>
      </c>
      <c r="Q2" s="4">
        <f>SUM(P2,-P9)</f>
        <v>8.0471000000000004</v>
      </c>
      <c r="R2" s="4">
        <f>SUM(Q5,-Q2)</f>
        <v>4.9999999999883471E-4</v>
      </c>
      <c r="S2" s="14">
        <f>POWER(2,-R2)</f>
        <v>0.99965348645941021</v>
      </c>
    </row>
    <row r="3" spans="1:19" x14ac:dyDescent="0.2">
      <c r="A3" s="4" t="s">
        <v>5</v>
      </c>
      <c r="B3" s="7"/>
      <c r="C3" s="4" t="s">
        <v>54</v>
      </c>
      <c r="D3" s="7"/>
      <c r="F3" s="4"/>
      <c r="G3" s="4"/>
      <c r="H3" s="4"/>
      <c r="I3" s="5"/>
      <c r="K3" s="4" t="s">
        <v>5</v>
      </c>
      <c r="L3" s="7"/>
      <c r="M3" s="4" t="s">
        <v>54</v>
      </c>
      <c r="N3" s="7"/>
      <c r="P3" s="4"/>
      <c r="Q3" s="4"/>
      <c r="R3" s="4"/>
      <c r="S3" s="5"/>
    </row>
    <row r="4" spans="1:19" x14ac:dyDescent="0.2">
      <c r="A4" s="4" t="s">
        <v>5</v>
      </c>
      <c r="B4" s="7"/>
      <c r="C4" s="4"/>
      <c r="D4" s="7"/>
      <c r="E4" s="4">
        <v>0</v>
      </c>
      <c r="F4" s="4"/>
      <c r="G4" s="4"/>
      <c r="H4" s="4"/>
      <c r="I4" s="5"/>
      <c r="K4" s="4" t="s">
        <v>5</v>
      </c>
      <c r="L4" s="7"/>
      <c r="M4" s="4"/>
      <c r="N4" s="7"/>
      <c r="O4" s="4">
        <v>0</v>
      </c>
      <c r="P4" s="4"/>
      <c r="Q4" s="4"/>
      <c r="R4" s="4"/>
      <c r="S4" s="5"/>
    </row>
    <row r="5" spans="1:19" x14ac:dyDescent="0.2">
      <c r="A5" s="4" t="s">
        <v>6</v>
      </c>
      <c r="B5" s="7"/>
      <c r="C5" s="4" t="s">
        <v>54</v>
      </c>
      <c r="D5" s="6"/>
      <c r="E5">
        <f>P21</f>
        <v>30.519400000000001</v>
      </c>
      <c r="F5" s="4">
        <f>AVERAGE(E5:E6)</f>
        <v>30.519400000000001</v>
      </c>
      <c r="G5" s="4">
        <f>SUM(F5,-F12)</f>
        <v>9.3308</v>
      </c>
      <c r="H5" s="4"/>
      <c r="I5" s="5"/>
      <c r="K5" s="4" t="s">
        <v>6</v>
      </c>
      <c r="L5" s="7"/>
      <c r="M5" s="4" t="s">
        <v>54</v>
      </c>
      <c r="N5" s="6"/>
      <c r="O5" s="15">
        <f>P20</f>
        <v>28.938099999999999</v>
      </c>
      <c r="P5" s="4">
        <f>AVERAGE(O5:O6)</f>
        <v>28.938099999999999</v>
      </c>
      <c r="Q5" s="4">
        <f>SUM(P5,-P12)</f>
        <v>8.0475999999999992</v>
      </c>
      <c r="R5" s="4"/>
      <c r="S5" s="5"/>
    </row>
    <row r="6" spans="1:19" x14ac:dyDescent="0.2">
      <c r="A6" s="4" t="s">
        <v>6</v>
      </c>
      <c r="B6" s="7"/>
      <c r="C6" s="4" t="s">
        <v>54</v>
      </c>
      <c r="D6" s="4"/>
      <c r="E6" s="8" t="s">
        <v>7</v>
      </c>
      <c r="F6" s="4"/>
      <c r="G6" s="4"/>
      <c r="H6" s="4"/>
      <c r="I6" s="5"/>
      <c r="K6" s="4" t="s">
        <v>6</v>
      </c>
      <c r="L6" s="7"/>
      <c r="M6" s="4" t="s">
        <v>54</v>
      </c>
      <c r="N6" s="4"/>
      <c r="O6" s="8" t="s">
        <v>7</v>
      </c>
      <c r="P6" s="4"/>
      <c r="Q6" s="4"/>
      <c r="R6" s="4"/>
      <c r="S6" s="5"/>
    </row>
    <row r="7" spans="1:19" x14ac:dyDescent="0.2">
      <c r="A7" s="4" t="s">
        <v>6</v>
      </c>
      <c r="B7" s="7"/>
      <c r="C7" s="4"/>
      <c r="D7" s="6"/>
      <c r="E7" s="4">
        <v>0</v>
      </c>
      <c r="F7" s="4"/>
      <c r="G7" s="4"/>
      <c r="H7" s="4"/>
      <c r="I7" s="5"/>
      <c r="K7" s="4" t="s">
        <v>6</v>
      </c>
      <c r="L7" s="7"/>
      <c r="M7" s="4"/>
      <c r="N7" s="6"/>
      <c r="O7" s="4">
        <v>0</v>
      </c>
      <c r="P7" s="4"/>
      <c r="Q7" s="4"/>
      <c r="R7" s="4"/>
      <c r="S7" s="5"/>
    </row>
    <row r="8" spans="1:19" ht="17" thickBot="1" x14ac:dyDescent="0.25">
      <c r="A8" s="12" t="s">
        <v>4</v>
      </c>
      <c r="B8" s="7"/>
      <c r="C8" s="4"/>
      <c r="D8" s="11"/>
      <c r="E8" s="11"/>
      <c r="F8" s="11"/>
      <c r="G8" s="4"/>
      <c r="H8" s="4"/>
      <c r="I8" s="5"/>
      <c r="K8" s="12" t="s">
        <v>4</v>
      </c>
      <c r="L8" s="7"/>
      <c r="M8" s="4"/>
      <c r="N8" s="11"/>
      <c r="O8" s="11"/>
      <c r="P8" s="11"/>
      <c r="Q8" s="4"/>
      <c r="R8" s="4"/>
      <c r="S8" s="5"/>
    </row>
    <row r="9" spans="1:19" ht="17" thickTop="1" x14ac:dyDescent="0.2">
      <c r="A9" s="4" t="s">
        <v>8</v>
      </c>
      <c r="B9" s="7"/>
      <c r="C9" s="4" t="s">
        <v>20</v>
      </c>
      <c r="D9" s="7"/>
      <c r="E9" s="10">
        <f>O19</f>
        <v>20.893699999999999</v>
      </c>
      <c r="F9" s="4">
        <f>AVERAGE(E9)</f>
        <v>20.893699999999999</v>
      </c>
      <c r="G9" s="4"/>
      <c r="H9" s="4"/>
      <c r="I9" s="5"/>
      <c r="K9" s="4" t="s">
        <v>8</v>
      </c>
      <c r="L9" s="7"/>
      <c r="M9" s="4" t="s">
        <v>20</v>
      </c>
      <c r="N9" s="7"/>
      <c r="O9" s="10">
        <f>O19</f>
        <v>20.893699999999999</v>
      </c>
      <c r="P9" s="4">
        <f>AVERAGE(O9)</f>
        <v>20.893699999999999</v>
      </c>
      <c r="Q9" s="4"/>
      <c r="R9" s="4"/>
      <c r="S9" s="5"/>
    </row>
    <row r="10" spans="1:19" x14ac:dyDescent="0.2">
      <c r="A10" s="4" t="s">
        <v>5</v>
      </c>
      <c r="B10" s="7"/>
      <c r="C10" s="4" t="s">
        <v>20</v>
      </c>
      <c r="D10" s="7"/>
      <c r="F10" s="4"/>
      <c r="G10" s="4"/>
      <c r="H10" s="4"/>
      <c r="I10" s="5"/>
      <c r="K10" s="4" t="s">
        <v>5</v>
      </c>
      <c r="L10" s="7"/>
      <c r="M10" s="4" t="s">
        <v>20</v>
      </c>
      <c r="N10" s="7"/>
      <c r="P10" s="4"/>
      <c r="Q10" s="4"/>
      <c r="R10" s="4"/>
      <c r="S10" s="5"/>
    </row>
    <row r="11" spans="1:19" x14ac:dyDescent="0.2">
      <c r="A11" s="4" t="s">
        <v>5</v>
      </c>
      <c r="B11" s="7"/>
      <c r="C11" s="4"/>
      <c r="D11" s="7"/>
      <c r="E11" s="4">
        <v>0</v>
      </c>
      <c r="F11" s="4"/>
      <c r="G11" s="4"/>
      <c r="H11" s="4"/>
      <c r="I11" s="5"/>
      <c r="K11" s="4" t="s">
        <v>5</v>
      </c>
      <c r="L11" s="7"/>
      <c r="M11" s="4"/>
      <c r="N11" s="7"/>
      <c r="O11" s="4">
        <v>0</v>
      </c>
      <c r="P11" s="4"/>
      <c r="Q11" s="4"/>
      <c r="R11" s="4"/>
      <c r="S11" s="5"/>
    </row>
    <row r="12" spans="1:19" x14ac:dyDescent="0.2">
      <c r="A12" s="4" t="s">
        <v>6</v>
      </c>
      <c r="B12" s="7"/>
      <c r="C12" s="4" t="s">
        <v>20</v>
      </c>
      <c r="D12" s="6"/>
      <c r="E12">
        <f>O21</f>
        <v>21.188600000000001</v>
      </c>
      <c r="F12" s="4">
        <f>AVERAGE(E12:E13)</f>
        <v>21.188600000000001</v>
      </c>
      <c r="G12" s="4"/>
      <c r="H12" s="4"/>
      <c r="I12" s="5"/>
      <c r="K12" s="4" t="s">
        <v>6</v>
      </c>
      <c r="L12" s="7"/>
      <c r="M12" s="4" t="s">
        <v>20</v>
      </c>
      <c r="N12" s="6"/>
      <c r="O12" s="21">
        <f>O20</f>
        <v>20.890499999999999</v>
      </c>
      <c r="P12" s="4">
        <f>AVERAGE(O12:O13)</f>
        <v>20.890499999999999</v>
      </c>
      <c r="Q12" s="4"/>
      <c r="R12" s="4"/>
      <c r="S12" s="5"/>
    </row>
    <row r="13" spans="1:19" x14ac:dyDescent="0.2">
      <c r="A13" s="4" t="s">
        <v>6</v>
      </c>
      <c r="B13" s="7"/>
      <c r="C13" s="4" t="s">
        <v>20</v>
      </c>
      <c r="D13" s="6"/>
      <c r="E13" s="8" t="s">
        <v>7</v>
      </c>
      <c r="F13" s="4"/>
      <c r="G13" s="4"/>
      <c r="H13" s="4"/>
      <c r="I13" s="5"/>
      <c r="K13" s="4" t="s">
        <v>6</v>
      </c>
      <c r="L13" s="7"/>
      <c r="M13" s="4" t="s">
        <v>20</v>
      </c>
      <c r="N13" s="6"/>
      <c r="O13" s="8" t="s">
        <v>7</v>
      </c>
      <c r="P13" s="4"/>
      <c r="Q13" s="4"/>
      <c r="R13" s="4"/>
      <c r="S13" s="5"/>
    </row>
    <row r="14" spans="1:19" x14ac:dyDescent="0.2">
      <c r="A14" s="4" t="s">
        <v>6</v>
      </c>
      <c r="B14" s="7"/>
      <c r="C14" s="4"/>
      <c r="D14" s="6"/>
      <c r="E14" s="4">
        <v>0</v>
      </c>
      <c r="F14" s="4"/>
      <c r="G14" s="4"/>
      <c r="H14" s="4"/>
      <c r="I14" s="5"/>
      <c r="K14" s="4" t="s">
        <v>6</v>
      </c>
      <c r="L14" s="7"/>
      <c r="M14" s="4"/>
      <c r="N14" s="6"/>
      <c r="O14" s="4">
        <v>0</v>
      </c>
      <c r="P14" s="4"/>
      <c r="Q14" s="4"/>
      <c r="R14" s="4"/>
      <c r="S14" s="5"/>
    </row>
    <row r="15" spans="1:19" ht="17" thickBot="1" x14ac:dyDescent="0.25">
      <c r="A15" s="4" t="s">
        <v>5</v>
      </c>
      <c r="B15" s="3" t="s">
        <v>4</v>
      </c>
      <c r="C15" s="4"/>
      <c r="D15" s="3"/>
      <c r="E15" s="3"/>
      <c r="F15" s="3"/>
      <c r="G15" s="3"/>
      <c r="H15" s="3"/>
      <c r="I15" s="2"/>
      <c r="K15" s="4" t="s">
        <v>5</v>
      </c>
      <c r="L15" s="3" t="s">
        <v>4</v>
      </c>
      <c r="M15" s="4"/>
      <c r="N15" s="3"/>
      <c r="O15" s="3"/>
      <c r="P15" s="3"/>
      <c r="Q15" s="3"/>
      <c r="R15" s="3"/>
      <c r="S15" s="2"/>
    </row>
    <row r="16" spans="1:19" ht="17" thickBot="1" x14ac:dyDescent="0.25"/>
    <row r="17" spans="1:16" x14ac:dyDescent="0.2">
      <c r="A17" s="20" t="s">
        <v>16</v>
      </c>
      <c r="B17" s="19" t="s">
        <v>15</v>
      </c>
      <c r="C17" s="19" t="s">
        <v>14</v>
      </c>
      <c r="D17" s="19" t="s">
        <v>13</v>
      </c>
      <c r="E17" s="19" t="s">
        <v>12</v>
      </c>
      <c r="F17" s="19" t="s">
        <v>11</v>
      </c>
      <c r="G17" s="19" t="s">
        <v>24</v>
      </c>
      <c r="H17" s="19" t="s">
        <v>25</v>
      </c>
      <c r="I17" s="18" t="s">
        <v>10</v>
      </c>
    </row>
    <row r="18" spans="1:16" x14ac:dyDescent="0.2">
      <c r="A18" s="17" t="s">
        <v>21</v>
      </c>
      <c r="B18" s="16" t="s">
        <v>28</v>
      </c>
      <c r="C18" s="4" t="s">
        <v>54</v>
      </c>
      <c r="D18" s="4"/>
      <c r="E18" s="15">
        <f>P19</f>
        <v>28.940799999999999</v>
      </c>
      <c r="F18" s="4">
        <f>AVERAGE(E18:E19)</f>
        <v>28.940799999999999</v>
      </c>
      <c r="G18" s="4">
        <f>SUM(F18,-F25)</f>
        <v>8.0471000000000004</v>
      </c>
      <c r="H18" s="4">
        <f>SUM(G21,-G18)</f>
        <v>1.3422999999999981</v>
      </c>
      <c r="I18" s="14">
        <f>POWER(2,-H18)</f>
        <v>0.39439140051255728</v>
      </c>
      <c r="O18" s="13" t="s">
        <v>20</v>
      </c>
      <c r="P18" s="13" t="s">
        <v>54</v>
      </c>
    </row>
    <row r="19" spans="1:16" x14ac:dyDescent="0.2">
      <c r="A19" s="4" t="s">
        <v>5</v>
      </c>
      <c r="B19" s="7"/>
      <c r="C19" s="4" t="s">
        <v>54</v>
      </c>
      <c r="D19" s="7"/>
      <c r="E19" s="8" t="s">
        <v>7</v>
      </c>
      <c r="F19" s="4"/>
      <c r="G19" s="4"/>
      <c r="H19" s="4"/>
      <c r="I19" s="5"/>
      <c r="N19" s="25" t="s">
        <v>70</v>
      </c>
      <c r="O19" s="25">
        <v>20.893699999999999</v>
      </c>
      <c r="P19" s="25">
        <v>28.940799999999999</v>
      </c>
    </row>
    <row r="20" spans="1:16" x14ac:dyDescent="0.2">
      <c r="A20" s="4" t="s">
        <v>5</v>
      </c>
      <c r="B20" s="7"/>
      <c r="C20" s="4"/>
      <c r="D20" s="7"/>
      <c r="E20" s="4">
        <v>0</v>
      </c>
      <c r="F20" s="4"/>
      <c r="G20" s="4"/>
      <c r="H20" s="4"/>
      <c r="I20" s="5"/>
      <c r="N20" s="25" t="s">
        <v>70</v>
      </c>
      <c r="O20" s="25">
        <v>20.890499999999999</v>
      </c>
      <c r="P20" s="25">
        <v>28.938099999999999</v>
      </c>
    </row>
    <row r="21" spans="1:16" x14ac:dyDescent="0.2">
      <c r="A21" s="4" t="s">
        <v>6</v>
      </c>
      <c r="B21" s="7"/>
      <c r="C21" s="4" t="s">
        <v>54</v>
      </c>
      <c r="D21" s="6"/>
      <c r="E21">
        <f>P22</f>
        <v>30.6357</v>
      </c>
      <c r="F21" s="4">
        <f>AVERAGE(E21:E22)</f>
        <v>30.6357</v>
      </c>
      <c r="G21" s="4">
        <f>SUM(F21,-F28)</f>
        <v>9.3893999999999984</v>
      </c>
      <c r="H21" s="4"/>
      <c r="I21" s="5"/>
      <c r="N21" s="25" t="s">
        <v>65</v>
      </c>
      <c r="O21" s="25">
        <v>21.188600000000001</v>
      </c>
      <c r="P21" s="25">
        <v>30.519400000000001</v>
      </c>
    </row>
    <row r="22" spans="1:16" x14ac:dyDescent="0.2">
      <c r="A22" s="4" t="s">
        <v>6</v>
      </c>
      <c r="B22" s="7"/>
      <c r="C22" s="4" t="s">
        <v>54</v>
      </c>
      <c r="D22" s="4"/>
      <c r="E22" s="8" t="s">
        <v>7</v>
      </c>
      <c r="F22" s="4"/>
      <c r="G22" s="4"/>
      <c r="H22" s="4"/>
      <c r="I22" s="5"/>
      <c r="N22" s="25" t="s">
        <v>65</v>
      </c>
      <c r="O22" s="25">
        <v>21.246300000000002</v>
      </c>
      <c r="P22" s="25">
        <v>30.6357</v>
      </c>
    </row>
    <row r="23" spans="1:16" x14ac:dyDescent="0.2">
      <c r="A23" s="4" t="s">
        <v>6</v>
      </c>
      <c r="B23" s="7"/>
      <c r="C23" s="4"/>
      <c r="D23" s="6"/>
      <c r="E23" s="4">
        <v>0</v>
      </c>
      <c r="F23" s="4"/>
      <c r="G23" s="4"/>
      <c r="H23" s="4"/>
      <c r="I23" s="5"/>
    </row>
    <row r="24" spans="1:16" ht="17" thickBot="1" x14ac:dyDescent="0.25">
      <c r="A24" s="12" t="s">
        <v>4</v>
      </c>
      <c r="B24" s="7"/>
      <c r="C24" s="4"/>
      <c r="D24" s="11"/>
      <c r="E24" s="11"/>
      <c r="F24" s="11"/>
      <c r="G24" s="4"/>
      <c r="H24" s="4"/>
      <c r="I24" s="5"/>
    </row>
    <row r="25" spans="1:16" ht="17" thickTop="1" x14ac:dyDescent="0.2">
      <c r="A25" s="4" t="s">
        <v>8</v>
      </c>
      <c r="B25" s="7"/>
      <c r="C25" s="4" t="s">
        <v>20</v>
      </c>
      <c r="D25" s="7"/>
      <c r="E25" s="10">
        <f>O19</f>
        <v>20.893699999999999</v>
      </c>
      <c r="F25" s="4">
        <f>AVERAGE(E25:E26)</f>
        <v>20.893699999999999</v>
      </c>
      <c r="G25" s="4"/>
      <c r="H25" s="4"/>
      <c r="I25" s="5"/>
    </row>
    <row r="26" spans="1:16" x14ac:dyDescent="0.2">
      <c r="A26" s="4" t="s">
        <v>5</v>
      </c>
      <c r="B26" s="7"/>
      <c r="C26" s="4" t="s">
        <v>20</v>
      </c>
      <c r="D26" s="7"/>
      <c r="E26" s="8" t="s">
        <v>7</v>
      </c>
      <c r="F26" s="4"/>
      <c r="G26" s="4"/>
      <c r="H26" s="4"/>
      <c r="I26" s="5"/>
    </row>
    <row r="27" spans="1:16" x14ac:dyDescent="0.2">
      <c r="A27" s="4" t="s">
        <v>5</v>
      </c>
      <c r="B27" s="7"/>
      <c r="C27" s="4"/>
      <c r="D27" s="7"/>
      <c r="E27" s="4">
        <v>0</v>
      </c>
      <c r="F27" s="4"/>
      <c r="G27" s="4"/>
      <c r="H27" s="4"/>
      <c r="I27" s="5"/>
    </row>
    <row r="28" spans="1:16" x14ac:dyDescent="0.2">
      <c r="A28" s="4" t="s">
        <v>6</v>
      </c>
      <c r="B28" s="7"/>
      <c r="C28" s="4" t="s">
        <v>20</v>
      </c>
      <c r="D28" s="6"/>
      <c r="E28">
        <f>O22</f>
        <v>21.246300000000002</v>
      </c>
      <c r="F28" s="4">
        <f>AVERAGE(E28:E29)</f>
        <v>21.246300000000002</v>
      </c>
      <c r="G28" s="4"/>
      <c r="H28" s="4"/>
      <c r="I28" s="5"/>
    </row>
    <row r="29" spans="1:16" x14ac:dyDescent="0.2">
      <c r="A29" s="4" t="s">
        <v>6</v>
      </c>
      <c r="B29" s="7"/>
      <c r="C29" s="4" t="s">
        <v>20</v>
      </c>
      <c r="D29" s="6"/>
      <c r="E29" s="8" t="s">
        <v>7</v>
      </c>
      <c r="F29" s="4"/>
      <c r="G29" s="4"/>
      <c r="H29" s="4"/>
      <c r="I29" s="5"/>
    </row>
    <row r="30" spans="1:16" x14ac:dyDescent="0.2">
      <c r="A30" s="4" t="s">
        <v>6</v>
      </c>
      <c r="B30" s="7"/>
      <c r="C30" s="4"/>
      <c r="D30" s="6"/>
      <c r="E30" s="4">
        <v>0</v>
      </c>
      <c r="F30" s="4"/>
      <c r="G30" s="4"/>
      <c r="H30" s="4"/>
      <c r="I30" s="5"/>
    </row>
    <row r="31" spans="1:16" ht="17" thickBot="1" x14ac:dyDescent="0.25">
      <c r="A31" s="4" t="s">
        <v>5</v>
      </c>
      <c r="B31" s="3" t="s">
        <v>4</v>
      </c>
      <c r="C31" s="4"/>
      <c r="D31" s="3"/>
      <c r="E31" s="3"/>
      <c r="F31" s="3"/>
      <c r="G31" s="3"/>
      <c r="H31" s="3"/>
      <c r="I31" s="2"/>
    </row>
    <row r="33" spans="1:19" ht="17" thickBot="1" x14ac:dyDescent="0.25"/>
    <row r="34" spans="1:19" x14ac:dyDescent="0.2">
      <c r="A34" s="20" t="s">
        <v>16</v>
      </c>
      <c r="B34" s="19" t="s">
        <v>15</v>
      </c>
      <c r="C34" s="19" t="s">
        <v>14</v>
      </c>
      <c r="D34" s="19" t="s">
        <v>13</v>
      </c>
      <c r="E34" s="19" t="s">
        <v>12</v>
      </c>
      <c r="F34" s="19" t="s">
        <v>11</v>
      </c>
      <c r="G34" s="19" t="s">
        <v>24</v>
      </c>
      <c r="H34" s="19" t="s">
        <v>25</v>
      </c>
      <c r="I34" s="18" t="s">
        <v>10</v>
      </c>
      <c r="K34" s="20" t="s">
        <v>16</v>
      </c>
      <c r="L34" s="19" t="s">
        <v>15</v>
      </c>
      <c r="M34" s="19" t="s">
        <v>14</v>
      </c>
      <c r="N34" s="19" t="s">
        <v>13</v>
      </c>
      <c r="O34" s="19" t="s">
        <v>12</v>
      </c>
      <c r="P34" s="19" t="s">
        <v>11</v>
      </c>
      <c r="Q34" s="19" t="s">
        <v>24</v>
      </c>
      <c r="R34" s="19" t="s">
        <v>25</v>
      </c>
      <c r="S34" s="18" t="s">
        <v>10</v>
      </c>
    </row>
    <row r="35" spans="1:19" x14ac:dyDescent="0.2">
      <c r="A35" s="17" t="s">
        <v>19</v>
      </c>
      <c r="B35" s="16" t="s">
        <v>26</v>
      </c>
      <c r="C35" s="4" t="s">
        <v>54</v>
      </c>
      <c r="D35" s="4"/>
      <c r="E35" s="15">
        <f>P53</f>
        <v>32.3949</v>
      </c>
      <c r="F35" s="4">
        <f>AVERAGE(E35)</f>
        <v>32.3949</v>
      </c>
      <c r="G35" s="4">
        <f>SUM(F35,-F42)</f>
        <v>11.2454</v>
      </c>
      <c r="H35" s="4">
        <f>SUM(G38,-G35)</f>
        <v>-3.2853999999999992</v>
      </c>
      <c r="I35" s="14">
        <f>POWER(2,-H35)</f>
        <v>9.7499850045299361</v>
      </c>
      <c r="K35" s="17" t="s">
        <v>29</v>
      </c>
      <c r="L35" s="16" t="s">
        <v>26</v>
      </c>
      <c r="M35" s="4" t="s">
        <v>54</v>
      </c>
      <c r="N35" s="4"/>
      <c r="O35" s="15">
        <f>P53</f>
        <v>32.3949</v>
      </c>
      <c r="P35" s="4">
        <f>AVERAGE(O35)</f>
        <v>32.3949</v>
      </c>
      <c r="Q35" s="4">
        <f>SUM(P35,-P42)</f>
        <v>11.2454</v>
      </c>
      <c r="R35" s="4">
        <f>SUM(Q38,-Q35)</f>
        <v>-0.26529999999999632</v>
      </c>
      <c r="S35" s="14">
        <f>POWER(2,-R35)</f>
        <v>1.2018859487004199</v>
      </c>
    </row>
    <row r="36" spans="1:19" x14ac:dyDescent="0.2">
      <c r="A36" s="4" t="s">
        <v>5</v>
      </c>
      <c r="B36" s="7"/>
      <c r="C36" s="4" t="s">
        <v>54</v>
      </c>
      <c r="D36" s="7"/>
      <c r="F36" s="4"/>
      <c r="G36" s="4"/>
      <c r="H36" s="4"/>
      <c r="I36" s="5"/>
      <c r="K36" s="4" t="s">
        <v>5</v>
      </c>
      <c r="L36" s="7"/>
      <c r="M36" s="4" t="s">
        <v>54</v>
      </c>
      <c r="N36" s="7"/>
      <c r="P36" s="4"/>
      <c r="Q36" s="4"/>
      <c r="R36" s="4"/>
      <c r="S36" s="5"/>
    </row>
    <row r="37" spans="1:19" x14ac:dyDescent="0.2">
      <c r="A37" s="4" t="s">
        <v>5</v>
      </c>
      <c r="B37" s="7"/>
      <c r="C37" s="4"/>
      <c r="D37" s="7"/>
      <c r="E37" s="4">
        <v>0</v>
      </c>
      <c r="F37" s="4"/>
      <c r="G37" s="4"/>
      <c r="H37" s="4"/>
      <c r="I37" s="5"/>
      <c r="K37" s="4" t="s">
        <v>5</v>
      </c>
      <c r="L37" s="7"/>
      <c r="M37" s="4"/>
      <c r="N37" s="7"/>
      <c r="O37" s="4">
        <v>0</v>
      </c>
      <c r="P37" s="4"/>
      <c r="Q37" s="4"/>
      <c r="R37" s="4"/>
      <c r="S37" s="5"/>
    </row>
    <row r="38" spans="1:19" x14ac:dyDescent="0.2">
      <c r="A38" s="4" t="s">
        <v>6</v>
      </c>
      <c r="B38" s="7"/>
      <c r="C38" s="4" t="s">
        <v>54</v>
      </c>
      <c r="D38" s="6"/>
      <c r="E38">
        <f>P55</f>
        <v>27.8932</v>
      </c>
      <c r="F38" s="4">
        <f>AVERAGE(E38:E39)</f>
        <v>27.8932</v>
      </c>
      <c r="G38" s="4">
        <f>SUM(F38,-F45)</f>
        <v>7.9600000000000009</v>
      </c>
      <c r="H38" s="4"/>
      <c r="I38" s="5"/>
      <c r="K38" s="4" t="s">
        <v>6</v>
      </c>
      <c r="L38" s="7"/>
      <c r="M38" s="4" t="s">
        <v>54</v>
      </c>
      <c r="N38" s="6"/>
      <c r="O38" s="15">
        <f>P54</f>
        <v>32.075000000000003</v>
      </c>
      <c r="P38" s="4">
        <f>AVERAGE(O38:O39)</f>
        <v>32.075000000000003</v>
      </c>
      <c r="Q38" s="4">
        <f>SUM(P38,-P45)</f>
        <v>10.980100000000004</v>
      </c>
      <c r="R38" s="4"/>
      <c r="S38" s="5"/>
    </row>
    <row r="39" spans="1:19" x14ac:dyDescent="0.2">
      <c r="A39" s="4" t="s">
        <v>6</v>
      </c>
      <c r="B39" s="7"/>
      <c r="C39" s="4" t="s">
        <v>54</v>
      </c>
      <c r="D39" s="4"/>
      <c r="E39" s="8" t="s">
        <v>7</v>
      </c>
      <c r="F39" s="4"/>
      <c r="G39" s="4"/>
      <c r="H39" s="4"/>
      <c r="I39" s="5"/>
      <c r="K39" s="4" t="s">
        <v>6</v>
      </c>
      <c r="L39" s="7"/>
      <c r="M39" s="4" t="s">
        <v>54</v>
      </c>
      <c r="N39" s="4"/>
      <c r="O39" s="8" t="s">
        <v>7</v>
      </c>
      <c r="P39" s="4"/>
      <c r="Q39" s="4"/>
      <c r="R39" s="4"/>
      <c r="S39" s="5"/>
    </row>
    <row r="40" spans="1:19" x14ac:dyDescent="0.2">
      <c r="A40" s="4" t="s">
        <v>6</v>
      </c>
      <c r="B40" s="7"/>
      <c r="C40" s="4"/>
      <c r="D40" s="6"/>
      <c r="E40" s="4">
        <v>0</v>
      </c>
      <c r="F40" s="4"/>
      <c r="G40" s="4"/>
      <c r="H40" s="4"/>
      <c r="I40" s="5"/>
      <c r="K40" s="4" t="s">
        <v>6</v>
      </c>
      <c r="L40" s="7"/>
      <c r="M40" s="4"/>
      <c r="N40" s="6"/>
      <c r="O40" s="4">
        <v>0</v>
      </c>
      <c r="P40" s="4"/>
      <c r="Q40" s="4"/>
      <c r="R40" s="4"/>
      <c r="S40" s="5"/>
    </row>
    <row r="41" spans="1:19" ht="17" thickBot="1" x14ac:dyDescent="0.25">
      <c r="A41" s="12" t="s">
        <v>4</v>
      </c>
      <c r="B41" s="7"/>
      <c r="C41" s="4"/>
      <c r="D41" s="11"/>
      <c r="E41" s="11"/>
      <c r="F41" s="11"/>
      <c r="G41" s="4"/>
      <c r="H41" s="4"/>
      <c r="I41" s="5"/>
      <c r="K41" s="12" t="s">
        <v>4</v>
      </c>
      <c r="L41" s="7"/>
      <c r="M41" s="4"/>
      <c r="N41" s="11"/>
      <c r="O41" s="11"/>
      <c r="P41" s="11"/>
      <c r="Q41" s="4"/>
      <c r="R41" s="4"/>
      <c r="S41" s="5"/>
    </row>
    <row r="42" spans="1:19" ht="17" thickTop="1" x14ac:dyDescent="0.2">
      <c r="A42" s="4" t="s">
        <v>8</v>
      </c>
      <c r="B42" s="7"/>
      <c r="C42" s="4" t="s">
        <v>20</v>
      </c>
      <c r="D42" s="7"/>
      <c r="E42" s="10">
        <f>O53</f>
        <v>21.1495</v>
      </c>
      <c r="F42" s="4">
        <f>AVERAGE(E42)</f>
        <v>21.1495</v>
      </c>
      <c r="G42" s="4"/>
      <c r="H42" s="4"/>
      <c r="I42" s="5"/>
      <c r="K42" s="4" t="s">
        <v>8</v>
      </c>
      <c r="L42" s="7"/>
      <c r="M42" s="4" t="s">
        <v>20</v>
      </c>
      <c r="N42" s="7"/>
      <c r="O42" s="10">
        <f>O53</f>
        <v>21.1495</v>
      </c>
      <c r="P42" s="4">
        <f>AVERAGE(O42)</f>
        <v>21.1495</v>
      </c>
      <c r="Q42" s="4"/>
      <c r="R42" s="4"/>
      <c r="S42" s="5"/>
    </row>
    <row r="43" spans="1:19" x14ac:dyDescent="0.2">
      <c r="A43" s="4" t="s">
        <v>5</v>
      </c>
      <c r="B43" s="7"/>
      <c r="C43" s="4" t="s">
        <v>20</v>
      </c>
      <c r="D43" s="7"/>
      <c r="F43" s="4"/>
      <c r="G43" s="4"/>
      <c r="H43" s="4"/>
      <c r="I43" s="5"/>
      <c r="K43" s="4" t="s">
        <v>5</v>
      </c>
      <c r="L43" s="7"/>
      <c r="M43" s="4" t="s">
        <v>20</v>
      </c>
      <c r="N43" s="7"/>
      <c r="P43" s="4"/>
      <c r="Q43" s="4"/>
      <c r="R43" s="4"/>
      <c r="S43" s="5"/>
    </row>
    <row r="44" spans="1:19" x14ac:dyDescent="0.2">
      <c r="A44" s="4" t="s">
        <v>5</v>
      </c>
      <c r="B44" s="7"/>
      <c r="C44" s="4"/>
      <c r="D44" s="7"/>
      <c r="E44" s="4">
        <v>0</v>
      </c>
      <c r="F44" s="4"/>
      <c r="G44" s="4"/>
      <c r="H44" s="4"/>
      <c r="I44" s="5"/>
      <c r="K44" s="4" t="s">
        <v>5</v>
      </c>
      <c r="L44" s="7"/>
      <c r="M44" s="4"/>
      <c r="N44" s="7"/>
      <c r="O44" s="4">
        <v>0</v>
      </c>
      <c r="P44" s="4"/>
      <c r="Q44" s="4"/>
      <c r="R44" s="4"/>
      <c r="S44" s="5"/>
    </row>
    <row r="45" spans="1:19" x14ac:dyDescent="0.2">
      <c r="A45" s="4" t="s">
        <v>6</v>
      </c>
      <c r="B45" s="7"/>
      <c r="C45" s="4" t="s">
        <v>20</v>
      </c>
      <c r="D45" s="6"/>
      <c r="E45">
        <f>O55</f>
        <v>19.933199999999999</v>
      </c>
      <c r="F45" s="4">
        <f>AVERAGE(E45:E46)</f>
        <v>19.933199999999999</v>
      </c>
      <c r="G45" s="4"/>
      <c r="H45" s="4"/>
      <c r="I45" s="5"/>
      <c r="K45" s="4" t="s">
        <v>6</v>
      </c>
      <c r="L45" s="7"/>
      <c r="M45" s="4" t="s">
        <v>20</v>
      </c>
      <c r="N45" s="6"/>
      <c r="O45" s="21">
        <f>O54</f>
        <v>21.094899999999999</v>
      </c>
      <c r="P45" s="4">
        <f>AVERAGE(O45:O46)</f>
        <v>21.094899999999999</v>
      </c>
      <c r="Q45" s="4"/>
      <c r="R45" s="4"/>
      <c r="S45" s="5"/>
    </row>
    <row r="46" spans="1:19" x14ac:dyDescent="0.2">
      <c r="A46" s="4" t="s">
        <v>6</v>
      </c>
      <c r="B46" s="7"/>
      <c r="C46" s="4" t="s">
        <v>20</v>
      </c>
      <c r="D46" s="6"/>
      <c r="E46" s="8" t="s">
        <v>7</v>
      </c>
      <c r="F46" s="4"/>
      <c r="G46" s="4"/>
      <c r="H46" s="4"/>
      <c r="I46" s="5"/>
      <c r="K46" s="4" t="s">
        <v>6</v>
      </c>
      <c r="L46" s="7"/>
      <c r="M46" s="4" t="s">
        <v>20</v>
      </c>
      <c r="N46" s="6"/>
      <c r="O46" s="8" t="s">
        <v>7</v>
      </c>
      <c r="P46" s="4"/>
      <c r="Q46" s="4"/>
      <c r="R46" s="4"/>
      <c r="S46" s="5"/>
    </row>
    <row r="47" spans="1:19" x14ac:dyDescent="0.2">
      <c r="A47" s="4" t="s">
        <v>6</v>
      </c>
      <c r="B47" s="7"/>
      <c r="C47" s="4"/>
      <c r="D47" s="6"/>
      <c r="E47" s="4">
        <v>0</v>
      </c>
      <c r="F47" s="4"/>
      <c r="G47" s="4"/>
      <c r="H47" s="4"/>
      <c r="I47" s="5"/>
      <c r="K47" s="4" t="s">
        <v>6</v>
      </c>
      <c r="L47" s="7"/>
      <c r="M47" s="4"/>
      <c r="N47" s="6"/>
      <c r="O47" s="4">
        <v>0</v>
      </c>
      <c r="P47" s="4"/>
      <c r="Q47" s="4"/>
      <c r="R47" s="4"/>
      <c r="S47" s="5"/>
    </row>
    <row r="48" spans="1:19" ht="17" thickBot="1" x14ac:dyDescent="0.25">
      <c r="A48" s="4" t="s">
        <v>5</v>
      </c>
      <c r="B48" s="3" t="s">
        <v>4</v>
      </c>
      <c r="C48" s="4"/>
      <c r="D48" s="3"/>
      <c r="E48" s="3"/>
      <c r="F48" s="3"/>
      <c r="G48" s="3"/>
      <c r="H48" s="3"/>
      <c r="I48" s="2"/>
      <c r="K48" s="4" t="s">
        <v>5</v>
      </c>
      <c r="L48" s="3" t="s">
        <v>4</v>
      </c>
      <c r="M48" s="4"/>
      <c r="N48" s="3"/>
      <c r="O48" s="3"/>
      <c r="P48" s="3"/>
      <c r="Q48" s="3"/>
      <c r="R48" s="3"/>
      <c r="S48" s="2"/>
    </row>
    <row r="49" spans="1:16" ht="17" thickBot="1" x14ac:dyDescent="0.25"/>
    <row r="50" spans="1:16" x14ac:dyDescent="0.2">
      <c r="A50" s="20" t="s">
        <v>16</v>
      </c>
      <c r="B50" s="19" t="s">
        <v>15</v>
      </c>
      <c r="C50" s="19" t="s">
        <v>14</v>
      </c>
      <c r="D50" s="19" t="s">
        <v>13</v>
      </c>
      <c r="E50" s="19" t="s">
        <v>12</v>
      </c>
      <c r="F50" s="19" t="s">
        <v>11</v>
      </c>
      <c r="G50" s="19" t="s">
        <v>24</v>
      </c>
      <c r="H50" s="19" t="s">
        <v>25</v>
      </c>
      <c r="I50" s="18" t="s">
        <v>10</v>
      </c>
    </row>
    <row r="51" spans="1:16" x14ac:dyDescent="0.2">
      <c r="A51" s="17" t="s">
        <v>19</v>
      </c>
      <c r="B51" s="16" t="s">
        <v>28</v>
      </c>
      <c r="C51" s="4" t="s">
        <v>54</v>
      </c>
      <c r="D51" s="4"/>
      <c r="E51" s="15">
        <f>P53</f>
        <v>32.3949</v>
      </c>
      <c r="F51" s="4">
        <f>AVERAGE(E51:E52)</f>
        <v>32.3949</v>
      </c>
      <c r="G51" s="4">
        <f>SUM(F51,-F58)</f>
        <v>11.2454</v>
      </c>
      <c r="H51" s="4">
        <f>SUM(G54,-G51)</f>
        <v>-3.0781000000000027</v>
      </c>
      <c r="I51" s="14">
        <f>POWER(2,-H51)</f>
        <v>8.4450150846566245</v>
      </c>
    </row>
    <row r="52" spans="1:16" x14ac:dyDescent="0.2">
      <c r="A52" s="4" t="s">
        <v>5</v>
      </c>
      <c r="B52" s="7"/>
      <c r="C52" s="4" t="s">
        <v>54</v>
      </c>
      <c r="D52" s="7"/>
      <c r="E52" s="8" t="s">
        <v>7</v>
      </c>
      <c r="F52" s="4"/>
      <c r="G52" s="4"/>
      <c r="H52" s="4"/>
      <c r="I52" s="5"/>
      <c r="O52" s="13" t="s">
        <v>20</v>
      </c>
      <c r="P52" s="13" t="s">
        <v>54</v>
      </c>
    </row>
    <row r="53" spans="1:16" x14ac:dyDescent="0.2">
      <c r="A53" s="4" t="s">
        <v>5</v>
      </c>
      <c r="B53" s="7"/>
      <c r="C53" s="4"/>
      <c r="D53" s="7"/>
      <c r="E53" s="4">
        <v>0</v>
      </c>
      <c r="F53" s="4"/>
      <c r="G53" s="4"/>
      <c r="H53" s="4"/>
      <c r="I53" s="5"/>
      <c r="N53" t="s">
        <v>71</v>
      </c>
      <c r="O53">
        <v>21.1495</v>
      </c>
      <c r="P53">
        <v>32.3949</v>
      </c>
    </row>
    <row r="54" spans="1:16" x14ac:dyDescent="0.2">
      <c r="A54" s="4" t="s">
        <v>6</v>
      </c>
      <c r="B54" s="7"/>
      <c r="C54" s="4" t="s">
        <v>54</v>
      </c>
      <c r="D54" s="6"/>
      <c r="E54">
        <f>P56</f>
        <v>27.951699999999999</v>
      </c>
      <c r="F54" s="4">
        <f>AVERAGE(E54:E55)</f>
        <v>27.951699999999999</v>
      </c>
      <c r="G54" s="4">
        <f>SUM(F54,-F61)</f>
        <v>8.1672999999999973</v>
      </c>
      <c r="H54" s="4"/>
      <c r="I54" s="5"/>
      <c r="N54" t="s">
        <v>71</v>
      </c>
      <c r="O54">
        <v>21.094899999999999</v>
      </c>
      <c r="P54">
        <v>32.075000000000003</v>
      </c>
    </row>
    <row r="55" spans="1:16" x14ac:dyDescent="0.2">
      <c r="A55" s="4" t="s">
        <v>6</v>
      </c>
      <c r="B55" s="7"/>
      <c r="C55" s="4" t="s">
        <v>54</v>
      </c>
      <c r="D55" s="4"/>
      <c r="E55" s="8" t="s">
        <v>7</v>
      </c>
      <c r="F55" s="4"/>
      <c r="G55" s="4"/>
      <c r="H55" s="4"/>
      <c r="I55" s="5"/>
      <c r="N55" t="s">
        <v>67</v>
      </c>
      <c r="O55">
        <v>19.933199999999999</v>
      </c>
      <c r="P55">
        <v>27.8932</v>
      </c>
    </row>
    <row r="56" spans="1:16" x14ac:dyDescent="0.2">
      <c r="A56" s="4" t="s">
        <v>6</v>
      </c>
      <c r="B56" s="7"/>
      <c r="C56" s="4"/>
      <c r="D56" s="6"/>
      <c r="E56" s="4">
        <v>0</v>
      </c>
      <c r="F56" s="4"/>
      <c r="G56" s="4"/>
      <c r="H56" s="4"/>
      <c r="I56" s="5"/>
      <c r="N56" t="s">
        <v>67</v>
      </c>
      <c r="O56">
        <v>19.784400000000002</v>
      </c>
      <c r="P56">
        <v>27.951699999999999</v>
      </c>
    </row>
    <row r="57" spans="1:16" ht="17" thickBot="1" x14ac:dyDescent="0.25">
      <c r="A57" s="12" t="s">
        <v>4</v>
      </c>
      <c r="B57" s="7"/>
      <c r="C57" s="4"/>
      <c r="D57" s="11"/>
      <c r="E57" s="11"/>
      <c r="F57" s="11"/>
      <c r="G57" s="4"/>
      <c r="H57" s="4"/>
      <c r="I57" s="5"/>
    </row>
    <row r="58" spans="1:16" ht="17" thickTop="1" x14ac:dyDescent="0.2">
      <c r="A58" s="4" t="s">
        <v>8</v>
      </c>
      <c r="B58" s="7"/>
      <c r="C58" s="4" t="s">
        <v>20</v>
      </c>
      <c r="D58" s="7"/>
      <c r="E58" s="10">
        <f>O53</f>
        <v>21.1495</v>
      </c>
      <c r="F58" s="4">
        <f>AVERAGE(E58:E59)</f>
        <v>21.1495</v>
      </c>
      <c r="G58" s="4"/>
      <c r="H58" s="4"/>
      <c r="I58" s="5"/>
    </row>
    <row r="59" spans="1:16" x14ac:dyDescent="0.2">
      <c r="A59" s="4" t="s">
        <v>5</v>
      </c>
      <c r="B59" s="7"/>
      <c r="C59" s="4" t="s">
        <v>20</v>
      </c>
      <c r="D59" s="7"/>
      <c r="E59" s="8" t="s">
        <v>7</v>
      </c>
      <c r="F59" s="4"/>
      <c r="G59" s="4"/>
      <c r="H59" s="4"/>
      <c r="I59" s="5"/>
    </row>
    <row r="60" spans="1:16" x14ac:dyDescent="0.2">
      <c r="A60" s="4" t="s">
        <v>5</v>
      </c>
      <c r="B60" s="7"/>
      <c r="C60" s="4"/>
      <c r="D60" s="7"/>
      <c r="E60" s="4">
        <v>0</v>
      </c>
      <c r="F60" s="4"/>
      <c r="G60" s="4"/>
      <c r="H60" s="4"/>
      <c r="I60" s="5"/>
    </row>
    <row r="61" spans="1:16" x14ac:dyDescent="0.2">
      <c r="A61" s="4" t="s">
        <v>6</v>
      </c>
      <c r="B61" s="7"/>
      <c r="C61" s="4" t="s">
        <v>20</v>
      </c>
      <c r="D61" s="6"/>
      <c r="E61">
        <f>O56</f>
        <v>19.784400000000002</v>
      </c>
      <c r="F61" s="4">
        <f>AVERAGE(E61:E62)</f>
        <v>19.784400000000002</v>
      </c>
      <c r="G61" s="4"/>
      <c r="H61" s="4"/>
      <c r="I61" s="5"/>
    </row>
    <row r="62" spans="1:16" x14ac:dyDescent="0.2">
      <c r="A62" s="4" t="s">
        <v>6</v>
      </c>
      <c r="B62" s="7"/>
      <c r="C62" s="4" t="s">
        <v>20</v>
      </c>
      <c r="D62" s="6"/>
      <c r="E62" s="8" t="s">
        <v>7</v>
      </c>
      <c r="F62" s="4"/>
      <c r="G62" s="4"/>
      <c r="H62" s="4"/>
      <c r="I62" s="5"/>
    </row>
    <row r="63" spans="1:16" x14ac:dyDescent="0.2">
      <c r="A63" s="4" t="s">
        <v>6</v>
      </c>
      <c r="B63" s="7"/>
      <c r="C63" s="4"/>
      <c r="D63" s="6"/>
      <c r="E63" s="4">
        <v>0</v>
      </c>
      <c r="F63" s="4"/>
      <c r="G63" s="4"/>
      <c r="H63" s="4"/>
      <c r="I63" s="5"/>
    </row>
    <row r="64" spans="1:16" ht="17" thickBot="1" x14ac:dyDescent="0.25">
      <c r="A64" s="4" t="s">
        <v>5</v>
      </c>
      <c r="B64" s="3" t="s">
        <v>4</v>
      </c>
      <c r="C64" s="4"/>
      <c r="D64" s="3"/>
      <c r="E64" s="3"/>
      <c r="F64" s="3"/>
      <c r="G64" s="3"/>
      <c r="H64" s="3"/>
      <c r="I64" s="2"/>
    </row>
    <row r="65" spans="1:76" ht="17" thickBot="1" x14ac:dyDescent="0.25">
      <c r="A65" s="4"/>
      <c r="B65" s="4"/>
      <c r="C65" s="4"/>
      <c r="D65" s="4"/>
      <c r="E65" s="4"/>
      <c r="F65" s="4"/>
      <c r="G65" s="4"/>
      <c r="H65" s="4"/>
      <c r="I65" s="4"/>
    </row>
    <row r="66" spans="1:76" x14ac:dyDescent="0.2">
      <c r="A66" s="20" t="s">
        <v>16</v>
      </c>
      <c r="B66" s="19" t="s">
        <v>15</v>
      </c>
      <c r="C66" s="19" t="s">
        <v>14</v>
      </c>
      <c r="D66" s="19" t="s">
        <v>13</v>
      </c>
      <c r="E66" s="19" t="s">
        <v>12</v>
      </c>
      <c r="F66" s="19" t="s">
        <v>11</v>
      </c>
      <c r="G66" s="19" t="s">
        <v>24</v>
      </c>
      <c r="H66" s="19" t="s">
        <v>25</v>
      </c>
      <c r="I66" s="18" t="s">
        <v>10</v>
      </c>
      <c r="K66" s="20" t="s">
        <v>16</v>
      </c>
      <c r="L66" s="19" t="s">
        <v>15</v>
      </c>
      <c r="M66" s="19" t="s">
        <v>14</v>
      </c>
      <c r="N66" s="19" t="s">
        <v>13</v>
      </c>
      <c r="O66" s="19" t="s">
        <v>12</v>
      </c>
      <c r="P66" s="19" t="s">
        <v>11</v>
      </c>
      <c r="Q66" s="19" t="s">
        <v>24</v>
      </c>
      <c r="R66" s="19" t="s">
        <v>25</v>
      </c>
      <c r="S66" s="18" t="s">
        <v>10</v>
      </c>
      <c r="BF66" s="20" t="s">
        <v>16</v>
      </c>
      <c r="BG66" s="19" t="s">
        <v>15</v>
      </c>
      <c r="BH66" s="19" t="s">
        <v>14</v>
      </c>
      <c r="BI66" s="19" t="s">
        <v>13</v>
      </c>
      <c r="BJ66" s="19" t="s">
        <v>12</v>
      </c>
      <c r="BK66" s="19" t="s">
        <v>11</v>
      </c>
      <c r="BL66" s="19" t="s">
        <v>24</v>
      </c>
      <c r="BM66" s="19" t="s">
        <v>25</v>
      </c>
      <c r="BN66" s="18" t="s">
        <v>10</v>
      </c>
      <c r="BP66" s="20" t="s">
        <v>16</v>
      </c>
      <c r="BQ66" s="19" t="s">
        <v>15</v>
      </c>
      <c r="BR66" s="19" t="s">
        <v>14</v>
      </c>
      <c r="BS66" s="19" t="s">
        <v>13</v>
      </c>
      <c r="BT66" s="19" t="s">
        <v>12</v>
      </c>
      <c r="BU66" s="19" t="s">
        <v>11</v>
      </c>
      <c r="BV66" s="19" t="s">
        <v>24</v>
      </c>
      <c r="BW66" s="19" t="s">
        <v>25</v>
      </c>
      <c r="BX66" s="18" t="s">
        <v>10</v>
      </c>
    </row>
    <row r="67" spans="1:76" x14ac:dyDescent="0.2">
      <c r="A67" s="17" t="s">
        <v>22</v>
      </c>
      <c r="B67" s="16" t="s">
        <v>26</v>
      </c>
      <c r="C67" s="4" t="s">
        <v>54</v>
      </c>
      <c r="D67" s="4"/>
      <c r="E67" s="15">
        <f>P87</f>
        <v>31.4923</v>
      </c>
      <c r="F67" s="4">
        <f>AVERAGE(E67)</f>
        <v>31.4923</v>
      </c>
      <c r="G67" s="4">
        <f>SUM(F67,-F74)</f>
        <v>12.934899999999999</v>
      </c>
      <c r="H67" s="4">
        <f>SUM(G70,-G67)</f>
        <v>-4.9748999999999981</v>
      </c>
      <c r="I67" s="14">
        <f>POWER(2,-H67)</f>
        <v>31.448079263152092</v>
      </c>
      <c r="K67" s="17" t="s">
        <v>31</v>
      </c>
      <c r="L67" s="16" t="s">
        <v>26</v>
      </c>
      <c r="M67" s="4" t="s">
        <v>54</v>
      </c>
      <c r="N67" s="4"/>
      <c r="O67" s="15">
        <f>P87</f>
        <v>31.4923</v>
      </c>
      <c r="P67" s="4">
        <f>AVERAGE(O67)</f>
        <v>31.4923</v>
      </c>
      <c r="Q67" s="4">
        <f>SUM(P67,-P74)</f>
        <v>12.934899999999999</v>
      </c>
      <c r="R67" s="4">
        <f>SUM(Q70,-Q67)</f>
        <v>0.24690000000000012</v>
      </c>
      <c r="S67" s="14">
        <f>POWER(2,-R67)</f>
        <v>0.8427052393548673</v>
      </c>
      <c r="BF67" s="17" t="s">
        <v>19</v>
      </c>
      <c r="BG67" s="16" t="s">
        <v>26</v>
      </c>
      <c r="BH67" s="4" t="s">
        <v>54</v>
      </c>
      <c r="BI67" s="4"/>
      <c r="BJ67" s="15">
        <f>BU85</f>
        <v>18.143000000000001</v>
      </c>
      <c r="BK67" s="4">
        <f>AVERAGE(BJ67)</f>
        <v>18.143000000000001</v>
      </c>
      <c r="BL67" s="4">
        <f>SUM(BK67,-BK74)</f>
        <v>-6.6430000000000007</v>
      </c>
      <c r="BM67" s="4">
        <f>SUM(BL70,-BL67)</f>
        <v>2.1782000000000004</v>
      </c>
      <c r="BN67" s="14">
        <f>POWER(2,-BM67)</f>
        <v>0.22095125029544901</v>
      </c>
      <c r="BP67" s="17" t="s">
        <v>29</v>
      </c>
      <c r="BQ67" s="16" t="s">
        <v>26</v>
      </c>
      <c r="BR67" s="4" t="s">
        <v>54</v>
      </c>
      <c r="BS67" s="4"/>
      <c r="BT67" s="15">
        <f>BU85</f>
        <v>18.143000000000001</v>
      </c>
      <c r="BU67" s="4">
        <f>AVERAGE(BT67)</f>
        <v>18.143000000000001</v>
      </c>
      <c r="BV67" s="4">
        <f>SUM(BU67,-BU74)</f>
        <v>-6.6430000000000007</v>
      </c>
      <c r="BW67" s="4">
        <f>SUM(BV70,-BV67)</f>
        <v>9.7699999999999676E-2</v>
      </c>
      <c r="BX67" s="14">
        <f>POWER(2,-BW67)</f>
        <v>0.93452165499496209</v>
      </c>
    </row>
    <row r="68" spans="1:76" x14ac:dyDescent="0.2">
      <c r="A68" s="4" t="s">
        <v>5</v>
      </c>
      <c r="B68" s="7"/>
      <c r="C68" s="4" t="s">
        <v>54</v>
      </c>
      <c r="D68" s="7"/>
      <c r="F68" s="4"/>
      <c r="G68" s="4"/>
      <c r="H68" s="4"/>
      <c r="I68" s="5"/>
      <c r="K68" s="4" t="s">
        <v>5</v>
      </c>
      <c r="L68" s="7"/>
      <c r="M68" s="4" t="s">
        <v>54</v>
      </c>
      <c r="N68" s="7"/>
      <c r="P68" s="4"/>
      <c r="Q68" s="4"/>
      <c r="R68" s="4"/>
      <c r="S68" s="5"/>
      <c r="BF68" s="4" t="s">
        <v>5</v>
      </c>
      <c r="BG68" s="7"/>
      <c r="BH68" s="4" t="s">
        <v>54</v>
      </c>
      <c r="BI68" s="7"/>
      <c r="BK68" s="4"/>
      <c r="BL68" s="4"/>
      <c r="BM68" s="4"/>
      <c r="BN68" s="5"/>
      <c r="BP68" s="4" t="s">
        <v>5</v>
      </c>
      <c r="BQ68" s="7"/>
      <c r="BR68" s="4" t="s">
        <v>54</v>
      </c>
      <c r="BS68" s="7"/>
      <c r="BU68" s="4"/>
      <c r="BV68" s="4"/>
      <c r="BW68" s="4"/>
      <c r="BX68" s="5"/>
    </row>
    <row r="69" spans="1:76" x14ac:dyDescent="0.2">
      <c r="A69" s="4" t="s">
        <v>5</v>
      </c>
      <c r="B69" s="7"/>
      <c r="C69" s="4"/>
      <c r="D69" s="7"/>
      <c r="E69" s="4">
        <v>0</v>
      </c>
      <c r="F69" s="4"/>
      <c r="G69" s="4"/>
      <c r="H69" s="4"/>
      <c r="I69" s="5"/>
      <c r="K69" s="4" t="s">
        <v>5</v>
      </c>
      <c r="L69" s="7"/>
      <c r="M69" s="4"/>
      <c r="N69" s="7"/>
      <c r="O69" s="4">
        <v>0</v>
      </c>
      <c r="P69" s="4"/>
      <c r="Q69" s="4"/>
      <c r="R69" s="4"/>
      <c r="S69" s="5"/>
      <c r="BF69" s="4" t="s">
        <v>5</v>
      </c>
      <c r="BG69" s="7"/>
      <c r="BH69" s="4"/>
      <c r="BI69" s="7"/>
      <c r="BJ69" s="4">
        <v>0</v>
      </c>
      <c r="BK69" s="4"/>
      <c r="BL69" s="4"/>
      <c r="BM69" s="4"/>
      <c r="BN69" s="5"/>
      <c r="BP69" s="4" t="s">
        <v>5</v>
      </c>
      <c r="BQ69" s="7"/>
      <c r="BR69" s="4"/>
      <c r="BS69" s="7"/>
      <c r="BT69" s="4">
        <v>0</v>
      </c>
      <c r="BU69" s="4"/>
      <c r="BV69" s="4"/>
      <c r="BW69" s="4"/>
      <c r="BX69" s="5"/>
    </row>
    <row r="70" spans="1:76" x14ac:dyDescent="0.2">
      <c r="A70" s="4" t="s">
        <v>6</v>
      </c>
      <c r="B70" s="7"/>
      <c r="C70" s="4" t="s">
        <v>54</v>
      </c>
      <c r="D70" s="6"/>
      <c r="E70">
        <f>P89</f>
        <v>27.8932</v>
      </c>
      <c r="F70" s="4">
        <f>AVERAGE(E70:E71)</f>
        <v>27.8932</v>
      </c>
      <c r="G70" s="4">
        <f>SUM(F70,-F77)</f>
        <v>7.9600000000000009</v>
      </c>
      <c r="H70" s="4"/>
      <c r="I70" s="5"/>
      <c r="K70" s="4" t="s">
        <v>6</v>
      </c>
      <c r="L70" s="7"/>
      <c r="M70" s="4" t="s">
        <v>54</v>
      </c>
      <c r="N70" s="6"/>
      <c r="O70" s="15">
        <f>P88</f>
        <v>31.742599999999999</v>
      </c>
      <c r="P70" s="4">
        <f>AVERAGE(O70:O71)</f>
        <v>31.742599999999999</v>
      </c>
      <c r="Q70" s="4">
        <f>SUM(P70,-P77)</f>
        <v>13.181799999999999</v>
      </c>
      <c r="R70" s="4"/>
      <c r="S70" s="5"/>
      <c r="BF70" s="4" t="s">
        <v>6</v>
      </c>
      <c r="BG70" s="7"/>
      <c r="BH70" s="4" t="s">
        <v>54</v>
      </c>
      <c r="BI70" s="6"/>
      <c r="BJ70">
        <f>BU87</f>
        <v>18.384599999999999</v>
      </c>
      <c r="BK70" s="4">
        <f>AVERAGE(BJ70:BJ71)</f>
        <v>18.384599999999999</v>
      </c>
      <c r="BL70" s="4">
        <f>SUM(BK70,-BK77)</f>
        <v>-4.4648000000000003</v>
      </c>
      <c r="BM70" s="4"/>
      <c r="BN70" s="5"/>
      <c r="BP70" s="4" t="s">
        <v>6</v>
      </c>
      <c r="BQ70" s="7"/>
      <c r="BR70" s="4" t="s">
        <v>54</v>
      </c>
      <c r="BS70" s="6"/>
      <c r="BT70" s="15">
        <f>BU86</f>
        <v>18.188199999999998</v>
      </c>
      <c r="BU70" s="4">
        <f>AVERAGE(BT70:BT71)</f>
        <v>18.188199999999998</v>
      </c>
      <c r="BV70" s="4">
        <f>SUM(BU70,-BU77)</f>
        <v>-6.545300000000001</v>
      </c>
      <c r="BW70" s="4"/>
      <c r="BX70" s="5"/>
    </row>
    <row r="71" spans="1:76" x14ac:dyDescent="0.2">
      <c r="A71" s="4" t="s">
        <v>6</v>
      </c>
      <c r="B71" s="7"/>
      <c r="C71" s="4" t="s">
        <v>54</v>
      </c>
      <c r="D71" s="4"/>
      <c r="E71" s="8" t="s">
        <v>7</v>
      </c>
      <c r="F71" s="4"/>
      <c r="G71" s="4"/>
      <c r="H71" s="4"/>
      <c r="I71" s="5"/>
      <c r="K71" s="4" t="s">
        <v>6</v>
      </c>
      <c r="L71" s="7"/>
      <c r="M71" s="4" t="s">
        <v>54</v>
      </c>
      <c r="N71" s="4"/>
      <c r="O71" s="8" t="s">
        <v>7</v>
      </c>
      <c r="P71" s="4"/>
      <c r="Q71" s="4"/>
      <c r="R71" s="4"/>
      <c r="S71" s="5"/>
      <c r="BF71" s="4" t="s">
        <v>6</v>
      </c>
      <c r="BG71" s="7"/>
      <c r="BH71" s="4" t="s">
        <v>54</v>
      </c>
      <c r="BI71" s="4"/>
      <c r="BJ71" s="8" t="s">
        <v>7</v>
      </c>
      <c r="BK71" s="4"/>
      <c r="BL71" s="4"/>
      <c r="BM71" s="4"/>
      <c r="BN71" s="5"/>
      <c r="BP71" s="4" t="s">
        <v>6</v>
      </c>
      <c r="BQ71" s="7"/>
      <c r="BR71" s="4" t="s">
        <v>54</v>
      </c>
      <c r="BS71" s="4"/>
      <c r="BT71" s="8" t="s">
        <v>7</v>
      </c>
      <c r="BU71" s="4"/>
      <c r="BV71" s="4"/>
      <c r="BW71" s="4"/>
      <c r="BX71" s="5"/>
    </row>
    <row r="72" spans="1:76" x14ac:dyDescent="0.2">
      <c r="A72" s="4" t="s">
        <v>6</v>
      </c>
      <c r="B72" s="7"/>
      <c r="C72" s="4"/>
      <c r="D72" s="6"/>
      <c r="E72" s="4">
        <v>0</v>
      </c>
      <c r="F72" s="4"/>
      <c r="G72" s="4"/>
      <c r="H72" s="4"/>
      <c r="I72" s="5"/>
      <c r="K72" s="4" t="s">
        <v>6</v>
      </c>
      <c r="L72" s="7"/>
      <c r="M72" s="4"/>
      <c r="N72" s="6"/>
      <c r="O72" s="4">
        <v>0</v>
      </c>
      <c r="P72" s="4"/>
      <c r="Q72" s="4"/>
      <c r="R72" s="4"/>
      <c r="S72" s="5"/>
      <c r="BF72" s="4" t="s">
        <v>6</v>
      </c>
      <c r="BG72" s="7"/>
      <c r="BH72" s="4"/>
      <c r="BI72" s="6"/>
      <c r="BJ72" s="4">
        <v>0</v>
      </c>
      <c r="BK72" s="4"/>
      <c r="BL72" s="4"/>
      <c r="BM72" s="4"/>
      <c r="BN72" s="5"/>
      <c r="BP72" s="4" t="s">
        <v>6</v>
      </c>
      <c r="BQ72" s="7"/>
      <c r="BR72" s="4"/>
      <c r="BS72" s="6"/>
      <c r="BT72" s="4">
        <v>0</v>
      </c>
      <c r="BU72" s="4"/>
      <c r="BV72" s="4"/>
      <c r="BW72" s="4"/>
      <c r="BX72" s="5"/>
    </row>
    <row r="73" spans="1:76" ht="17" thickBot="1" x14ac:dyDescent="0.25">
      <c r="A73" s="12" t="s">
        <v>4</v>
      </c>
      <c r="B73" s="7"/>
      <c r="C73" s="4"/>
      <c r="D73" s="11"/>
      <c r="E73" s="11"/>
      <c r="F73" s="11"/>
      <c r="G73" s="4"/>
      <c r="H73" s="4"/>
      <c r="I73" s="5"/>
      <c r="K73" s="12" t="s">
        <v>4</v>
      </c>
      <c r="L73" s="7"/>
      <c r="M73" s="4"/>
      <c r="N73" s="11"/>
      <c r="O73" s="11"/>
      <c r="P73" s="11"/>
      <c r="Q73" s="4"/>
      <c r="R73" s="4"/>
      <c r="S73" s="5"/>
      <c r="BF73" s="12" t="s">
        <v>4</v>
      </c>
      <c r="BG73" s="7"/>
      <c r="BH73" s="4"/>
      <c r="BI73" s="11"/>
      <c r="BJ73" s="11"/>
      <c r="BK73" s="11"/>
      <c r="BL73" s="4"/>
      <c r="BM73" s="4"/>
      <c r="BN73" s="5"/>
      <c r="BP73" s="12" t="s">
        <v>4</v>
      </c>
      <c r="BQ73" s="7"/>
      <c r="BR73" s="4"/>
      <c r="BS73" s="11"/>
      <c r="BT73" s="11"/>
      <c r="BU73" s="11"/>
      <c r="BV73" s="4"/>
      <c r="BW73" s="4"/>
      <c r="BX73" s="5"/>
    </row>
    <row r="74" spans="1:76" ht="17" thickTop="1" x14ac:dyDescent="0.2">
      <c r="A74" s="4" t="s">
        <v>8</v>
      </c>
      <c r="B74" s="7"/>
      <c r="C74" s="4" t="s">
        <v>20</v>
      </c>
      <c r="D74" s="7"/>
      <c r="E74" s="10">
        <f>O87</f>
        <v>18.557400000000001</v>
      </c>
      <c r="F74" s="4">
        <f>AVERAGE(E74)</f>
        <v>18.557400000000001</v>
      </c>
      <c r="G74" s="4"/>
      <c r="H74" s="4"/>
      <c r="I74" s="5"/>
      <c r="K74" s="4" t="s">
        <v>8</v>
      </c>
      <c r="L74" s="7"/>
      <c r="M74" s="4" t="s">
        <v>20</v>
      </c>
      <c r="N74" s="7"/>
      <c r="O74" s="10">
        <f>O87</f>
        <v>18.557400000000001</v>
      </c>
      <c r="P74" s="4">
        <f>AVERAGE(O74)</f>
        <v>18.557400000000001</v>
      </c>
      <c r="Q74" s="4"/>
      <c r="R74" s="4"/>
      <c r="S74" s="5"/>
      <c r="BF74" s="4" t="s">
        <v>8</v>
      </c>
      <c r="BG74" s="7"/>
      <c r="BH74" s="4" t="s">
        <v>20</v>
      </c>
      <c r="BI74" s="7"/>
      <c r="BJ74" s="10">
        <f>BT85</f>
        <v>24.786000000000001</v>
      </c>
      <c r="BK74" s="4">
        <f>AVERAGE(BJ74)</f>
        <v>24.786000000000001</v>
      </c>
      <c r="BL74" s="4"/>
      <c r="BM74" s="4"/>
      <c r="BN74" s="5"/>
      <c r="BP74" s="4" t="s">
        <v>8</v>
      </c>
      <c r="BQ74" s="7"/>
      <c r="BR74" s="4" t="s">
        <v>20</v>
      </c>
      <c r="BS74" s="7"/>
      <c r="BT74" s="10">
        <f>BT85</f>
        <v>24.786000000000001</v>
      </c>
      <c r="BU74" s="4">
        <f>AVERAGE(BT74)</f>
        <v>24.786000000000001</v>
      </c>
      <c r="BV74" s="4"/>
      <c r="BW74" s="4"/>
      <c r="BX74" s="5"/>
    </row>
    <row r="75" spans="1:76" x14ac:dyDescent="0.2">
      <c r="A75" s="4" t="s">
        <v>5</v>
      </c>
      <c r="B75" s="7"/>
      <c r="C75" s="4" t="s">
        <v>20</v>
      </c>
      <c r="D75" s="7"/>
      <c r="F75" s="4"/>
      <c r="G75" s="4"/>
      <c r="H75" s="4"/>
      <c r="I75" s="5"/>
      <c r="K75" s="4" t="s">
        <v>5</v>
      </c>
      <c r="L75" s="7"/>
      <c r="M75" s="4" t="s">
        <v>20</v>
      </c>
      <c r="N75" s="7"/>
      <c r="P75" s="4"/>
      <c r="Q75" s="4"/>
      <c r="R75" s="4"/>
      <c r="S75" s="5"/>
      <c r="BF75" s="4" t="s">
        <v>5</v>
      </c>
      <c r="BG75" s="7"/>
      <c r="BH75" s="4" t="s">
        <v>20</v>
      </c>
      <c r="BI75" s="7"/>
      <c r="BK75" s="4"/>
      <c r="BL75" s="4"/>
      <c r="BM75" s="4"/>
      <c r="BN75" s="5"/>
      <c r="BP75" s="4" t="s">
        <v>5</v>
      </c>
      <c r="BQ75" s="7"/>
      <c r="BR75" s="4" t="s">
        <v>20</v>
      </c>
      <c r="BS75" s="7"/>
      <c r="BU75" s="4"/>
      <c r="BV75" s="4"/>
      <c r="BW75" s="4"/>
      <c r="BX75" s="5"/>
    </row>
    <row r="76" spans="1:76" x14ac:dyDescent="0.2">
      <c r="A76" s="4" t="s">
        <v>5</v>
      </c>
      <c r="B76" s="7"/>
      <c r="C76" s="4"/>
      <c r="D76" s="7"/>
      <c r="E76" s="4">
        <v>0</v>
      </c>
      <c r="F76" s="4"/>
      <c r="G76" s="4"/>
      <c r="H76" s="4"/>
      <c r="I76" s="5"/>
      <c r="K76" s="4" t="s">
        <v>5</v>
      </c>
      <c r="L76" s="7"/>
      <c r="M76" s="4"/>
      <c r="N76" s="7"/>
      <c r="O76" s="4">
        <v>0</v>
      </c>
      <c r="P76" s="4"/>
      <c r="Q76" s="4"/>
      <c r="R76" s="4"/>
      <c r="S76" s="5"/>
      <c r="BF76" s="4" t="s">
        <v>5</v>
      </c>
      <c r="BG76" s="7"/>
      <c r="BH76" s="4"/>
      <c r="BI76" s="7"/>
      <c r="BJ76" s="4">
        <v>0</v>
      </c>
      <c r="BK76" s="4"/>
      <c r="BL76" s="4"/>
      <c r="BM76" s="4"/>
      <c r="BN76" s="5"/>
      <c r="BP76" s="4" t="s">
        <v>5</v>
      </c>
      <c r="BQ76" s="7"/>
      <c r="BR76" s="4"/>
      <c r="BS76" s="7"/>
      <c r="BT76" s="4">
        <v>0</v>
      </c>
      <c r="BU76" s="4"/>
      <c r="BV76" s="4"/>
      <c r="BW76" s="4"/>
      <c r="BX76" s="5"/>
    </row>
    <row r="77" spans="1:76" x14ac:dyDescent="0.2">
      <c r="A77" s="4" t="s">
        <v>6</v>
      </c>
      <c r="B77" s="7"/>
      <c r="C77" s="4" t="s">
        <v>20</v>
      </c>
      <c r="D77" s="6"/>
      <c r="E77">
        <f>O89</f>
        <v>19.933199999999999</v>
      </c>
      <c r="F77" s="4">
        <f>AVERAGE(E77:E78)</f>
        <v>19.933199999999999</v>
      </c>
      <c r="G77" s="4"/>
      <c r="H77" s="4"/>
      <c r="I77" s="5"/>
      <c r="K77" s="4" t="s">
        <v>6</v>
      </c>
      <c r="L77" s="7"/>
      <c r="M77" s="4" t="s">
        <v>20</v>
      </c>
      <c r="N77" s="6"/>
      <c r="O77" s="21">
        <f>O88</f>
        <v>18.5608</v>
      </c>
      <c r="P77" s="4">
        <f>AVERAGE(O77:O78)</f>
        <v>18.5608</v>
      </c>
      <c r="Q77" s="4"/>
      <c r="R77" s="4"/>
      <c r="S77" s="5"/>
      <c r="BF77" s="4" t="s">
        <v>6</v>
      </c>
      <c r="BG77" s="7"/>
      <c r="BH77" s="4" t="s">
        <v>20</v>
      </c>
      <c r="BI77" s="6"/>
      <c r="BJ77">
        <f>BT87</f>
        <v>22.849399999999999</v>
      </c>
      <c r="BK77" s="4">
        <f>AVERAGE(BJ77:BJ78)</f>
        <v>22.849399999999999</v>
      </c>
      <c r="BL77" s="4"/>
      <c r="BM77" s="4"/>
      <c r="BN77" s="5"/>
      <c r="BP77" s="4" t="s">
        <v>6</v>
      </c>
      <c r="BQ77" s="7"/>
      <c r="BR77" s="4" t="s">
        <v>20</v>
      </c>
      <c r="BS77" s="6"/>
      <c r="BT77" s="21">
        <f>BT86</f>
        <v>24.733499999999999</v>
      </c>
      <c r="BU77" s="4">
        <f>AVERAGE(BT77:BT78)</f>
        <v>24.733499999999999</v>
      </c>
      <c r="BV77" s="4"/>
      <c r="BW77" s="4"/>
      <c r="BX77" s="5"/>
    </row>
    <row r="78" spans="1:76" x14ac:dyDescent="0.2">
      <c r="A78" s="4" t="s">
        <v>6</v>
      </c>
      <c r="B78" s="7"/>
      <c r="C78" s="4" t="s">
        <v>20</v>
      </c>
      <c r="D78" s="6"/>
      <c r="E78" s="8" t="s">
        <v>7</v>
      </c>
      <c r="F78" s="4"/>
      <c r="G78" s="4"/>
      <c r="H78" s="4"/>
      <c r="I78" s="5"/>
      <c r="K78" s="4" t="s">
        <v>6</v>
      </c>
      <c r="L78" s="7"/>
      <c r="M78" s="4" t="s">
        <v>20</v>
      </c>
      <c r="N78" s="6"/>
      <c r="O78" s="8" t="s">
        <v>7</v>
      </c>
      <c r="P78" s="4"/>
      <c r="Q78" s="4"/>
      <c r="R78" s="4"/>
      <c r="S78" s="5"/>
      <c r="BF78" s="4" t="s">
        <v>6</v>
      </c>
      <c r="BG78" s="7"/>
      <c r="BH78" s="4" t="s">
        <v>20</v>
      </c>
      <c r="BI78" s="6"/>
      <c r="BJ78" s="8" t="s">
        <v>7</v>
      </c>
      <c r="BK78" s="4"/>
      <c r="BL78" s="4"/>
      <c r="BM78" s="4"/>
      <c r="BN78" s="5"/>
      <c r="BP78" s="4" t="s">
        <v>6</v>
      </c>
      <c r="BQ78" s="7"/>
      <c r="BR78" s="4" t="s">
        <v>20</v>
      </c>
      <c r="BS78" s="6"/>
      <c r="BT78" s="8" t="s">
        <v>7</v>
      </c>
      <c r="BU78" s="4"/>
      <c r="BV78" s="4"/>
      <c r="BW78" s="4"/>
      <c r="BX78" s="5"/>
    </row>
    <row r="79" spans="1:76" x14ac:dyDescent="0.2">
      <c r="A79" s="4" t="s">
        <v>6</v>
      </c>
      <c r="B79" s="7"/>
      <c r="C79" s="4"/>
      <c r="D79" s="6"/>
      <c r="E79" s="4">
        <v>0</v>
      </c>
      <c r="F79" s="4"/>
      <c r="G79" s="4"/>
      <c r="H79" s="4"/>
      <c r="I79" s="5"/>
      <c r="K79" s="4" t="s">
        <v>6</v>
      </c>
      <c r="L79" s="7"/>
      <c r="M79" s="4"/>
      <c r="N79" s="6"/>
      <c r="O79" s="4">
        <v>0</v>
      </c>
      <c r="P79" s="4"/>
      <c r="Q79" s="4"/>
      <c r="R79" s="4"/>
      <c r="S79" s="5"/>
      <c r="BF79" s="4" t="s">
        <v>6</v>
      </c>
      <c r="BG79" s="7"/>
      <c r="BH79" s="4"/>
      <c r="BI79" s="6"/>
      <c r="BJ79" s="4">
        <v>0</v>
      </c>
      <c r="BK79" s="4"/>
      <c r="BL79" s="4"/>
      <c r="BM79" s="4"/>
      <c r="BN79" s="5"/>
      <c r="BP79" s="4" t="s">
        <v>6</v>
      </c>
      <c r="BQ79" s="7"/>
      <c r="BR79" s="4"/>
      <c r="BS79" s="6"/>
      <c r="BT79" s="4">
        <v>0</v>
      </c>
      <c r="BU79" s="4"/>
      <c r="BV79" s="4"/>
      <c r="BW79" s="4"/>
      <c r="BX79" s="5"/>
    </row>
    <row r="80" spans="1:76" ht="17" thickBot="1" x14ac:dyDescent="0.25">
      <c r="A80" s="4" t="s">
        <v>5</v>
      </c>
      <c r="B80" s="3" t="s">
        <v>4</v>
      </c>
      <c r="C80" s="4"/>
      <c r="D80" s="3"/>
      <c r="E80" s="3"/>
      <c r="F80" s="3"/>
      <c r="G80" s="3"/>
      <c r="H80" s="3"/>
      <c r="I80" s="2"/>
      <c r="K80" s="4" t="s">
        <v>5</v>
      </c>
      <c r="L80" s="3" t="s">
        <v>4</v>
      </c>
      <c r="M80" s="4"/>
      <c r="N80" s="3"/>
      <c r="O80" s="3"/>
      <c r="P80" s="3"/>
      <c r="Q80" s="3"/>
      <c r="R80" s="3"/>
      <c r="S80" s="2"/>
      <c r="BF80" s="4" t="s">
        <v>5</v>
      </c>
      <c r="BG80" s="3" t="s">
        <v>4</v>
      </c>
      <c r="BH80" s="4"/>
      <c r="BI80" s="3"/>
      <c r="BJ80" s="3"/>
      <c r="BK80" s="3"/>
      <c r="BL80" s="3"/>
      <c r="BM80" s="3"/>
      <c r="BN80" s="2"/>
      <c r="BP80" s="4" t="s">
        <v>5</v>
      </c>
      <c r="BQ80" s="3" t="s">
        <v>4</v>
      </c>
      <c r="BR80" s="4"/>
      <c r="BS80" s="3"/>
      <c r="BT80" s="3"/>
      <c r="BU80" s="3"/>
      <c r="BV80" s="3"/>
      <c r="BW80" s="3"/>
      <c r="BX80" s="2"/>
    </row>
    <row r="81" spans="1:73" ht="17" thickBot="1" x14ac:dyDescent="0.25"/>
    <row r="82" spans="1:73" x14ac:dyDescent="0.2">
      <c r="A82" s="20" t="s">
        <v>16</v>
      </c>
      <c r="B82" s="19" t="s">
        <v>15</v>
      </c>
      <c r="C82" s="19" t="s">
        <v>14</v>
      </c>
      <c r="D82" s="19" t="s">
        <v>13</v>
      </c>
      <c r="E82" s="19" t="s">
        <v>12</v>
      </c>
      <c r="F82" s="19" t="s">
        <v>11</v>
      </c>
      <c r="G82" s="19" t="s">
        <v>24</v>
      </c>
      <c r="H82" s="19" t="s">
        <v>25</v>
      </c>
      <c r="I82" s="18" t="s">
        <v>10</v>
      </c>
      <c r="BF82" s="20" t="s">
        <v>16</v>
      </c>
      <c r="BG82" s="19" t="s">
        <v>15</v>
      </c>
      <c r="BH82" s="19" t="s">
        <v>14</v>
      </c>
      <c r="BI82" s="19" t="s">
        <v>13</v>
      </c>
      <c r="BJ82" s="19" t="s">
        <v>12</v>
      </c>
      <c r="BK82" s="19" t="s">
        <v>11</v>
      </c>
      <c r="BL82" s="19" t="s">
        <v>24</v>
      </c>
      <c r="BM82" s="19" t="s">
        <v>25</v>
      </c>
      <c r="BN82" s="18" t="s">
        <v>10</v>
      </c>
    </row>
    <row r="83" spans="1:73" x14ac:dyDescent="0.2">
      <c r="A83" s="17" t="s">
        <v>22</v>
      </c>
      <c r="B83" s="16" t="s">
        <v>28</v>
      </c>
      <c r="C83" s="4" t="s">
        <v>54</v>
      </c>
      <c r="D83" s="4"/>
      <c r="E83" s="15">
        <f>P87</f>
        <v>31.4923</v>
      </c>
      <c r="F83" s="4">
        <f>AVERAGE(E83:E84)</f>
        <v>31.4923</v>
      </c>
      <c r="G83" s="4">
        <f>SUM(F83,-F90)</f>
        <v>12.934899999999999</v>
      </c>
      <c r="H83" s="4">
        <f>SUM(G86,-G83)</f>
        <v>-4.7676000000000016</v>
      </c>
      <c r="I83" s="14">
        <f>POWER(2,-H83)</f>
        <v>27.238965356090887</v>
      </c>
      <c r="BF83" s="17" t="s">
        <v>19</v>
      </c>
      <c r="BG83" s="16" t="s">
        <v>28</v>
      </c>
      <c r="BH83" s="4" t="s">
        <v>54</v>
      </c>
      <c r="BI83" s="4"/>
      <c r="BJ83" s="15">
        <f>BU85</f>
        <v>18.143000000000001</v>
      </c>
      <c r="BK83" s="4">
        <f>AVERAGE(BJ83:BJ84)</f>
        <v>18.143000000000001</v>
      </c>
      <c r="BL83" s="4">
        <f>SUM(BK83,-BK90)</f>
        <v>-6.6430000000000007</v>
      </c>
      <c r="BM83" s="4">
        <f>SUM(BL86,-BL83)</f>
        <v>2.2745999999999995</v>
      </c>
      <c r="BN83" s="14">
        <f>POWER(2,-BM83)</f>
        <v>0.20666987265148809</v>
      </c>
    </row>
    <row r="84" spans="1:73" x14ac:dyDescent="0.2">
      <c r="A84" s="4" t="s">
        <v>5</v>
      </c>
      <c r="B84" s="7"/>
      <c r="C84" s="4" t="s">
        <v>54</v>
      </c>
      <c r="D84" s="7"/>
      <c r="E84" s="8" t="s">
        <v>7</v>
      </c>
      <c r="F84" s="4"/>
      <c r="G84" s="4"/>
      <c r="H84" s="4"/>
      <c r="I84" s="5"/>
      <c r="BF84" s="4" t="s">
        <v>5</v>
      </c>
      <c r="BG84" s="7"/>
      <c r="BH84" s="4" t="s">
        <v>54</v>
      </c>
      <c r="BI84" s="7"/>
      <c r="BJ84" s="8" t="s">
        <v>7</v>
      </c>
      <c r="BK84" s="4"/>
      <c r="BL84" s="4"/>
      <c r="BM84" s="4"/>
      <c r="BN84" s="5"/>
      <c r="BT84" s="13" t="s">
        <v>20</v>
      </c>
      <c r="BU84" s="13" t="s">
        <v>54</v>
      </c>
    </row>
    <row r="85" spans="1:73" x14ac:dyDescent="0.2">
      <c r="A85" s="4" t="s">
        <v>5</v>
      </c>
      <c r="B85" s="7"/>
      <c r="C85" s="4"/>
      <c r="D85" s="7"/>
      <c r="E85" s="4">
        <v>0</v>
      </c>
      <c r="F85" s="4"/>
      <c r="G85" s="4"/>
      <c r="H85" s="4"/>
      <c r="I85" s="5"/>
      <c r="BF85" s="4" t="s">
        <v>5</v>
      </c>
      <c r="BG85" s="7"/>
      <c r="BH85" s="4"/>
      <c r="BI85" s="7"/>
      <c r="BJ85" s="4">
        <v>0</v>
      </c>
      <c r="BK85" s="4"/>
      <c r="BL85" s="4"/>
      <c r="BM85" s="4"/>
      <c r="BN85" s="5"/>
      <c r="BS85" s="22" t="s">
        <v>30</v>
      </c>
      <c r="BT85" s="23">
        <v>24.786000000000001</v>
      </c>
      <c r="BU85" s="23">
        <v>18.143000000000001</v>
      </c>
    </row>
    <row r="86" spans="1:73" x14ac:dyDescent="0.2">
      <c r="A86" s="4" t="s">
        <v>6</v>
      </c>
      <c r="B86" s="7"/>
      <c r="C86" s="4" t="s">
        <v>54</v>
      </c>
      <c r="D86" s="6"/>
      <c r="E86">
        <f>P90</f>
        <v>27.951699999999999</v>
      </c>
      <c r="F86" s="4">
        <f>AVERAGE(E86:E87)</f>
        <v>27.951699999999999</v>
      </c>
      <c r="G86" s="4">
        <f>SUM(F86,-F93)</f>
        <v>8.1672999999999973</v>
      </c>
      <c r="H86" s="4"/>
      <c r="I86" s="5"/>
      <c r="O86" s="13" t="s">
        <v>20</v>
      </c>
      <c r="P86" s="13" t="s">
        <v>54</v>
      </c>
      <c r="BF86" s="4" t="s">
        <v>6</v>
      </c>
      <c r="BG86" s="7"/>
      <c r="BH86" s="4" t="s">
        <v>54</v>
      </c>
      <c r="BI86" s="6"/>
      <c r="BJ86">
        <f>BU88</f>
        <v>18.382899999999999</v>
      </c>
      <c r="BK86" s="4">
        <f>AVERAGE(BJ86:BJ87)</f>
        <v>18.382899999999999</v>
      </c>
      <c r="BL86" s="4">
        <f>SUM(BK86,-BK93)</f>
        <v>-4.3684000000000012</v>
      </c>
      <c r="BM86" s="4"/>
      <c r="BN86" s="5"/>
      <c r="BS86" s="22" t="s">
        <v>30</v>
      </c>
      <c r="BT86" s="23">
        <v>24.733499999999999</v>
      </c>
      <c r="BU86" s="23">
        <v>18.188199999999998</v>
      </c>
    </row>
    <row r="87" spans="1:73" x14ac:dyDescent="0.2">
      <c r="A87" s="4" t="s">
        <v>6</v>
      </c>
      <c r="B87" s="7"/>
      <c r="C87" s="4" t="s">
        <v>54</v>
      </c>
      <c r="D87" s="4"/>
      <c r="E87" s="8" t="s">
        <v>7</v>
      </c>
      <c r="F87" s="4"/>
      <c r="G87" s="4"/>
      <c r="H87" s="4"/>
      <c r="I87" s="5"/>
      <c r="N87" t="s">
        <v>72</v>
      </c>
      <c r="O87">
        <v>18.557400000000001</v>
      </c>
      <c r="P87">
        <v>31.4923</v>
      </c>
      <c r="BF87" s="4" t="s">
        <v>6</v>
      </c>
      <c r="BG87" s="7"/>
      <c r="BH87" s="4" t="s">
        <v>54</v>
      </c>
      <c r="BI87" s="4"/>
      <c r="BJ87" s="8" t="s">
        <v>7</v>
      </c>
      <c r="BK87" s="4"/>
      <c r="BL87" s="4"/>
      <c r="BM87" s="4"/>
      <c r="BN87" s="5"/>
      <c r="BS87" s="22" t="s">
        <v>18</v>
      </c>
      <c r="BT87" s="24">
        <v>22.849399999999999</v>
      </c>
      <c r="BU87" s="24">
        <v>18.384599999999999</v>
      </c>
    </row>
    <row r="88" spans="1:73" x14ac:dyDescent="0.2">
      <c r="A88" s="4" t="s">
        <v>6</v>
      </c>
      <c r="B88" s="7"/>
      <c r="C88" s="4"/>
      <c r="D88" s="6"/>
      <c r="E88" s="4">
        <v>0</v>
      </c>
      <c r="F88" s="4"/>
      <c r="G88" s="4"/>
      <c r="H88" s="4"/>
      <c r="I88" s="5"/>
      <c r="N88" t="s">
        <v>61</v>
      </c>
      <c r="O88">
        <v>18.5608</v>
      </c>
      <c r="P88">
        <v>31.742599999999999</v>
      </c>
      <c r="BF88" s="4" t="s">
        <v>6</v>
      </c>
      <c r="BG88" s="7"/>
      <c r="BH88" s="4"/>
      <c r="BI88" s="6"/>
      <c r="BJ88" s="4">
        <v>0</v>
      </c>
      <c r="BK88" s="4"/>
      <c r="BL88" s="4"/>
      <c r="BM88" s="4"/>
      <c r="BN88" s="5"/>
      <c r="BS88" s="22" t="s">
        <v>17</v>
      </c>
      <c r="BT88" s="24">
        <v>22.751300000000001</v>
      </c>
      <c r="BU88" s="24">
        <v>18.382899999999999</v>
      </c>
    </row>
    <row r="89" spans="1:73" ht="17" thickBot="1" x14ac:dyDescent="0.25">
      <c r="A89" s="12" t="s">
        <v>4</v>
      </c>
      <c r="B89" s="7"/>
      <c r="C89" s="4"/>
      <c r="D89" s="11"/>
      <c r="E89" s="11"/>
      <c r="F89" s="11"/>
      <c r="G89" s="4"/>
      <c r="H89" s="4"/>
      <c r="I89" s="5"/>
      <c r="N89" t="s">
        <v>67</v>
      </c>
      <c r="O89">
        <v>19.933199999999999</v>
      </c>
      <c r="P89">
        <v>27.8932</v>
      </c>
      <c r="BF89" s="12" t="s">
        <v>4</v>
      </c>
      <c r="BG89" s="7"/>
      <c r="BH89" s="4"/>
      <c r="BI89" s="11"/>
      <c r="BJ89" s="11"/>
      <c r="BK89" s="11"/>
      <c r="BL89" s="4"/>
      <c r="BM89" s="4"/>
      <c r="BN89" s="5"/>
    </row>
    <row r="90" spans="1:73" ht="17" thickTop="1" x14ac:dyDescent="0.2">
      <c r="A90" s="4" t="s">
        <v>8</v>
      </c>
      <c r="B90" s="7"/>
      <c r="C90" s="4" t="s">
        <v>20</v>
      </c>
      <c r="D90" s="7"/>
      <c r="E90" s="10">
        <f>O87</f>
        <v>18.557400000000001</v>
      </c>
      <c r="F90" s="4">
        <f>AVERAGE(E90:E91)</f>
        <v>18.557400000000001</v>
      </c>
      <c r="G90" s="4"/>
      <c r="H90" s="4"/>
      <c r="I90" s="5"/>
      <c r="N90" t="s">
        <v>67</v>
      </c>
      <c r="O90">
        <v>19.784400000000002</v>
      </c>
      <c r="P90">
        <v>27.951699999999999</v>
      </c>
      <c r="BF90" s="4" t="s">
        <v>8</v>
      </c>
      <c r="BG90" s="7"/>
      <c r="BH90" s="4" t="s">
        <v>20</v>
      </c>
      <c r="BI90" s="7"/>
      <c r="BJ90" s="10">
        <f>BT85</f>
        <v>24.786000000000001</v>
      </c>
      <c r="BK90" s="4">
        <f>AVERAGE(BJ90:BJ91)</f>
        <v>24.786000000000001</v>
      </c>
      <c r="BL90" s="4"/>
      <c r="BM90" s="4"/>
      <c r="BN90" s="5"/>
    </row>
    <row r="91" spans="1:73" x14ac:dyDescent="0.2">
      <c r="A91" s="4" t="s">
        <v>5</v>
      </c>
      <c r="B91" s="7"/>
      <c r="C91" s="4" t="s">
        <v>20</v>
      </c>
      <c r="D91" s="7"/>
      <c r="E91" s="8" t="s">
        <v>7</v>
      </c>
      <c r="F91" s="4"/>
      <c r="G91" s="4"/>
      <c r="H91" s="4"/>
      <c r="I91" s="5"/>
      <c r="BF91" s="4" t="s">
        <v>5</v>
      </c>
      <c r="BG91" s="7"/>
      <c r="BH91" s="4" t="s">
        <v>20</v>
      </c>
      <c r="BI91" s="7"/>
      <c r="BJ91" s="8" t="s">
        <v>7</v>
      </c>
      <c r="BK91" s="4"/>
      <c r="BL91" s="4"/>
      <c r="BM91" s="4"/>
      <c r="BN91" s="5"/>
    </row>
    <row r="92" spans="1:73" x14ac:dyDescent="0.2">
      <c r="A92" s="4" t="s">
        <v>5</v>
      </c>
      <c r="B92" s="7"/>
      <c r="C92" s="4"/>
      <c r="D92" s="7"/>
      <c r="E92" s="4">
        <v>0</v>
      </c>
      <c r="F92" s="4"/>
      <c r="G92" s="4"/>
      <c r="H92" s="4"/>
      <c r="I92" s="5"/>
      <c r="BF92" s="4" t="s">
        <v>5</v>
      </c>
      <c r="BG92" s="7"/>
      <c r="BH92" s="4"/>
      <c r="BI92" s="7"/>
      <c r="BJ92" s="4">
        <v>0</v>
      </c>
      <c r="BK92" s="4"/>
      <c r="BL92" s="4"/>
      <c r="BM92" s="4"/>
      <c r="BN92" s="5"/>
    </row>
    <row r="93" spans="1:73" x14ac:dyDescent="0.2">
      <c r="A93" s="4" t="s">
        <v>6</v>
      </c>
      <c r="B93" s="7"/>
      <c r="C93" s="4" t="s">
        <v>20</v>
      </c>
      <c r="D93" s="6"/>
      <c r="E93">
        <f>O90</f>
        <v>19.784400000000002</v>
      </c>
      <c r="F93" s="4">
        <f>AVERAGE(E93:E94)</f>
        <v>19.784400000000002</v>
      </c>
      <c r="G93" s="4"/>
      <c r="H93" s="4"/>
      <c r="I93" s="5"/>
      <c r="BF93" s="4" t="s">
        <v>6</v>
      </c>
      <c r="BG93" s="7"/>
      <c r="BH93" s="4" t="s">
        <v>20</v>
      </c>
      <c r="BI93" s="6"/>
      <c r="BJ93">
        <f>BT88</f>
        <v>22.751300000000001</v>
      </c>
      <c r="BK93" s="4">
        <f>AVERAGE(BJ93:BJ94)</f>
        <v>22.751300000000001</v>
      </c>
      <c r="BL93" s="4"/>
      <c r="BM93" s="4"/>
      <c r="BN93" s="5"/>
    </row>
    <row r="94" spans="1:73" x14ac:dyDescent="0.2">
      <c r="A94" s="4" t="s">
        <v>6</v>
      </c>
      <c r="B94" s="7"/>
      <c r="C94" s="4" t="s">
        <v>20</v>
      </c>
      <c r="D94" s="6"/>
      <c r="E94" s="8" t="s">
        <v>7</v>
      </c>
      <c r="F94" s="4"/>
      <c r="G94" s="4"/>
      <c r="H94" s="4"/>
      <c r="I94" s="5"/>
      <c r="BF94" s="4" t="s">
        <v>6</v>
      </c>
      <c r="BG94" s="7"/>
      <c r="BH94" s="4" t="s">
        <v>20</v>
      </c>
      <c r="BI94" s="6"/>
      <c r="BJ94" s="8" t="s">
        <v>7</v>
      </c>
      <c r="BK94" s="4"/>
      <c r="BL94" s="4"/>
      <c r="BM94" s="4"/>
      <c r="BN94" s="5"/>
    </row>
    <row r="95" spans="1:73" x14ac:dyDescent="0.2">
      <c r="A95" s="4" t="s">
        <v>6</v>
      </c>
      <c r="B95" s="7"/>
      <c r="C95" s="4"/>
      <c r="D95" s="6"/>
      <c r="E95" s="4">
        <v>0</v>
      </c>
      <c r="F95" s="4"/>
      <c r="G95" s="4"/>
      <c r="H95" s="4"/>
      <c r="I95" s="5"/>
      <c r="BF95" s="4" t="s">
        <v>6</v>
      </c>
      <c r="BG95" s="7"/>
      <c r="BH95" s="4"/>
      <c r="BI95" s="6"/>
      <c r="BJ95" s="4">
        <v>0</v>
      </c>
      <c r="BK95" s="4"/>
      <c r="BL95" s="4"/>
      <c r="BM95" s="4"/>
      <c r="BN95" s="5"/>
    </row>
    <row r="96" spans="1:73" ht="17" thickBot="1" x14ac:dyDescent="0.25">
      <c r="A96" s="4" t="s">
        <v>5</v>
      </c>
      <c r="B96" s="3" t="s">
        <v>4</v>
      </c>
      <c r="C96" s="4"/>
      <c r="D96" s="3"/>
      <c r="E96" s="3"/>
      <c r="F96" s="3"/>
      <c r="G96" s="3"/>
      <c r="H96" s="3"/>
      <c r="I96" s="2"/>
      <c r="BF96" s="4" t="s">
        <v>5</v>
      </c>
      <c r="BG96" s="3" t="s">
        <v>4</v>
      </c>
      <c r="BH96" s="4"/>
      <c r="BI96" s="3"/>
      <c r="BJ96" s="3"/>
      <c r="BK96" s="3"/>
      <c r="BL96" s="3"/>
      <c r="BM96" s="3"/>
      <c r="BN96" s="2"/>
    </row>
    <row r="97" spans="1:19" ht="17" thickBot="1" x14ac:dyDescent="0.25">
      <c r="A97" s="4"/>
      <c r="B97" s="4"/>
      <c r="C97" s="4"/>
      <c r="D97" s="4"/>
      <c r="E97" s="4"/>
      <c r="F97" s="4"/>
      <c r="G97" s="4"/>
      <c r="H97" s="4"/>
      <c r="I97" s="4"/>
    </row>
    <row r="98" spans="1:19" x14ac:dyDescent="0.2">
      <c r="A98" s="20" t="s">
        <v>16</v>
      </c>
      <c r="B98" s="19" t="s">
        <v>15</v>
      </c>
      <c r="C98" s="19" t="s">
        <v>14</v>
      </c>
      <c r="D98" s="19" t="s">
        <v>13</v>
      </c>
      <c r="E98" s="19" t="s">
        <v>12</v>
      </c>
      <c r="F98" s="19" t="s">
        <v>11</v>
      </c>
      <c r="G98" s="19" t="s">
        <v>24</v>
      </c>
      <c r="H98" s="19" t="s">
        <v>25</v>
      </c>
      <c r="I98" s="18" t="s">
        <v>10</v>
      </c>
      <c r="K98" s="20" t="s">
        <v>16</v>
      </c>
      <c r="L98" s="19" t="s">
        <v>15</v>
      </c>
      <c r="M98" s="19" t="s">
        <v>14</v>
      </c>
      <c r="N98" s="19" t="s">
        <v>13</v>
      </c>
      <c r="O98" s="19" t="s">
        <v>12</v>
      </c>
      <c r="P98" s="19" t="s">
        <v>11</v>
      </c>
      <c r="Q98" s="19" t="s">
        <v>24</v>
      </c>
      <c r="R98" s="19" t="s">
        <v>25</v>
      </c>
      <c r="S98" s="18" t="s">
        <v>10</v>
      </c>
    </row>
    <row r="99" spans="1:19" x14ac:dyDescent="0.2">
      <c r="A99" s="17" t="s">
        <v>23</v>
      </c>
      <c r="B99" s="16" t="s">
        <v>26</v>
      </c>
      <c r="C99" s="4" t="s">
        <v>54</v>
      </c>
      <c r="D99" s="4"/>
      <c r="E99" s="15">
        <f>P119</f>
        <v>30.114999999999998</v>
      </c>
      <c r="F99" s="4">
        <f>AVERAGE(E99)</f>
        <v>30.114999999999998</v>
      </c>
      <c r="G99" s="4">
        <f>SUM(F99,-F106)</f>
        <v>10.591699999999999</v>
      </c>
      <c r="H99" s="4">
        <f>SUM(G102,-G99)</f>
        <v>-5.3897000000000013</v>
      </c>
      <c r="I99" s="14">
        <f>POWER(2,-H99)</f>
        <v>41.923870193267803</v>
      </c>
      <c r="K99" s="17" t="s">
        <v>32</v>
      </c>
      <c r="L99" s="16" t="s">
        <v>26</v>
      </c>
      <c r="M99" s="4" t="s">
        <v>54</v>
      </c>
      <c r="N99" s="4"/>
      <c r="O99" s="15">
        <f>P119</f>
        <v>30.114999999999998</v>
      </c>
      <c r="P99" s="4">
        <f>AVERAGE(O99)</f>
        <v>30.114999999999998</v>
      </c>
      <c r="Q99" s="4">
        <f>SUM(P99,-P106)</f>
        <v>10.591699999999999</v>
      </c>
      <c r="R99" s="4">
        <f>SUM(Q102,-Q99)</f>
        <v>-0.16420000000000101</v>
      </c>
      <c r="S99" s="14">
        <f>POWER(2,-R99)</f>
        <v>1.1205445438855515</v>
      </c>
    </row>
    <row r="100" spans="1:19" x14ac:dyDescent="0.2">
      <c r="A100" s="4" t="s">
        <v>5</v>
      </c>
      <c r="B100" s="7"/>
      <c r="C100" s="4" t="s">
        <v>54</v>
      </c>
      <c r="D100" s="7"/>
      <c r="F100" s="4"/>
      <c r="G100" s="4"/>
      <c r="H100" s="4"/>
      <c r="I100" s="5"/>
      <c r="K100" s="4" t="s">
        <v>5</v>
      </c>
      <c r="L100" s="7"/>
      <c r="M100" s="4" t="s">
        <v>54</v>
      </c>
      <c r="N100" s="7"/>
      <c r="P100" s="4"/>
      <c r="Q100" s="4"/>
      <c r="R100" s="4"/>
      <c r="S100" s="5"/>
    </row>
    <row r="101" spans="1:19" x14ac:dyDescent="0.2">
      <c r="A101" s="4" t="s">
        <v>5</v>
      </c>
      <c r="B101" s="7"/>
      <c r="C101" s="4"/>
      <c r="D101" s="7"/>
      <c r="E101" s="4">
        <v>0</v>
      </c>
      <c r="F101" s="4"/>
      <c r="G101" s="4"/>
      <c r="H101" s="4"/>
      <c r="I101" s="5"/>
      <c r="K101" s="4" t="s">
        <v>5</v>
      </c>
      <c r="L101" s="7"/>
      <c r="M101" s="4"/>
      <c r="N101" s="7"/>
      <c r="O101" s="4">
        <v>0</v>
      </c>
      <c r="P101" s="4"/>
      <c r="Q101" s="4"/>
      <c r="R101" s="4"/>
      <c r="S101" s="5"/>
    </row>
    <row r="102" spans="1:19" x14ac:dyDescent="0.2">
      <c r="A102" s="4" t="s">
        <v>6</v>
      </c>
      <c r="B102" s="7"/>
      <c r="C102" s="4" t="s">
        <v>54</v>
      </c>
      <c r="D102" s="6"/>
      <c r="E102">
        <f>P121</f>
        <v>25.9924</v>
      </c>
      <c r="F102" s="4">
        <f>AVERAGE(E102:E103)</f>
        <v>25.9924</v>
      </c>
      <c r="G102" s="4">
        <f>SUM(F102,-F109)</f>
        <v>5.2019999999999982</v>
      </c>
      <c r="H102" s="4"/>
      <c r="I102" s="5"/>
      <c r="K102" s="4" t="s">
        <v>6</v>
      </c>
      <c r="L102" s="7"/>
      <c r="M102" s="4" t="s">
        <v>54</v>
      </c>
      <c r="N102" s="6"/>
      <c r="O102" s="15">
        <f>P120</f>
        <v>30.1069</v>
      </c>
      <c r="P102" s="4">
        <f>AVERAGE(O102:O103)</f>
        <v>30.1069</v>
      </c>
      <c r="Q102" s="4">
        <f>SUM(P102,-P109)</f>
        <v>10.427499999999998</v>
      </c>
      <c r="R102" s="4"/>
      <c r="S102" s="5"/>
    </row>
    <row r="103" spans="1:19" x14ac:dyDescent="0.2">
      <c r="A103" s="4" t="s">
        <v>6</v>
      </c>
      <c r="B103" s="7"/>
      <c r="C103" s="4" t="s">
        <v>54</v>
      </c>
      <c r="D103" s="4"/>
      <c r="E103" s="8" t="s">
        <v>7</v>
      </c>
      <c r="F103" s="4"/>
      <c r="G103" s="4"/>
      <c r="H103" s="4"/>
      <c r="I103" s="5"/>
      <c r="K103" s="4" t="s">
        <v>6</v>
      </c>
      <c r="L103" s="7"/>
      <c r="M103" s="4" t="s">
        <v>54</v>
      </c>
      <c r="N103" s="4"/>
      <c r="O103" s="8" t="s">
        <v>7</v>
      </c>
      <c r="P103" s="4"/>
      <c r="Q103" s="4"/>
      <c r="R103" s="4"/>
      <c r="S103" s="5"/>
    </row>
    <row r="104" spans="1:19" x14ac:dyDescent="0.2">
      <c r="A104" s="4" t="s">
        <v>6</v>
      </c>
      <c r="B104" s="7"/>
      <c r="C104" s="4"/>
      <c r="D104" s="6"/>
      <c r="E104" s="4">
        <v>0</v>
      </c>
      <c r="F104" s="4"/>
      <c r="G104" s="4"/>
      <c r="H104" s="4"/>
      <c r="I104" s="5"/>
      <c r="K104" s="4" t="s">
        <v>6</v>
      </c>
      <c r="L104" s="7"/>
      <c r="M104" s="4"/>
      <c r="N104" s="6"/>
      <c r="O104" s="4">
        <v>0</v>
      </c>
      <c r="P104" s="4"/>
      <c r="Q104" s="4"/>
      <c r="R104" s="4"/>
      <c r="S104" s="5"/>
    </row>
    <row r="105" spans="1:19" ht="17" thickBot="1" x14ac:dyDescent="0.25">
      <c r="A105" s="12" t="s">
        <v>4</v>
      </c>
      <c r="B105" s="7"/>
      <c r="C105" s="4"/>
      <c r="D105" s="11"/>
      <c r="E105" s="11"/>
      <c r="F105" s="11"/>
      <c r="G105" s="4"/>
      <c r="H105" s="4"/>
      <c r="I105" s="5"/>
      <c r="K105" s="12" t="s">
        <v>4</v>
      </c>
      <c r="L105" s="7"/>
      <c r="M105" s="4"/>
      <c r="N105" s="11"/>
      <c r="O105" s="11"/>
      <c r="P105" s="11"/>
      <c r="Q105" s="4"/>
      <c r="R105" s="4"/>
      <c r="S105" s="5"/>
    </row>
    <row r="106" spans="1:19" ht="17" thickTop="1" x14ac:dyDescent="0.2">
      <c r="A106" s="4" t="s">
        <v>8</v>
      </c>
      <c r="B106" s="7"/>
      <c r="C106" s="4" t="s">
        <v>20</v>
      </c>
      <c r="D106" s="7"/>
      <c r="E106" s="10">
        <f>O119</f>
        <v>19.523299999999999</v>
      </c>
      <c r="F106" s="4">
        <f>AVERAGE(E106)</f>
        <v>19.523299999999999</v>
      </c>
      <c r="G106" s="4"/>
      <c r="H106" s="4"/>
      <c r="I106" s="5"/>
      <c r="K106" s="4" t="s">
        <v>8</v>
      </c>
      <c r="L106" s="7"/>
      <c r="M106" s="4" t="s">
        <v>20</v>
      </c>
      <c r="N106" s="7"/>
      <c r="O106" s="10">
        <f>O119</f>
        <v>19.523299999999999</v>
      </c>
      <c r="P106" s="4">
        <f>AVERAGE(O106)</f>
        <v>19.523299999999999</v>
      </c>
      <c r="Q106" s="4"/>
      <c r="R106" s="4"/>
      <c r="S106" s="5"/>
    </row>
    <row r="107" spans="1:19" x14ac:dyDescent="0.2">
      <c r="A107" s="4" t="s">
        <v>5</v>
      </c>
      <c r="B107" s="7"/>
      <c r="C107" s="4" t="s">
        <v>20</v>
      </c>
      <c r="D107" s="7"/>
      <c r="F107" s="4"/>
      <c r="G107" s="4"/>
      <c r="H107" s="4"/>
      <c r="I107" s="5"/>
      <c r="K107" s="4" t="s">
        <v>5</v>
      </c>
      <c r="L107" s="7"/>
      <c r="M107" s="4" t="s">
        <v>20</v>
      </c>
      <c r="N107" s="7"/>
      <c r="P107" s="4"/>
      <c r="Q107" s="4"/>
      <c r="R107" s="4"/>
      <c r="S107" s="5"/>
    </row>
    <row r="108" spans="1:19" x14ac:dyDescent="0.2">
      <c r="A108" s="4" t="s">
        <v>5</v>
      </c>
      <c r="B108" s="7"/>
      <c r="C108" s="4"/>
      <c r="D108" s="7"/>
      <c r="E108" s="4">
        <v>0</v>
      </c>
      <c r="F108" s="4"/>
      <c r="G108" s="4"/>
      <c r="H108" s="4"/>
      <c r="I108" s="5"/>
      <c r="K108" s="4" t="s">
        <v>5</v>
      </c>
      <c r="L108" s="7"/>
      <c r="M108" s="4"/>
      <c r="N108" s="7"/>
      <c r="O108" s="4">
        <v>0</v>
      </c>
      <c r="P108" s="4"/>
      <c r="Q108" s="4"/>
      <c r="R108" s="4"/>
      <c r="S108" s="5"/>
    </row>
    <row r="109" spans="1:19" x14ac:dyDescent="0.2">
      <c r="A109" s="4" t="s">
        <v>6</v>
      </c>
      <c r="B109" s="7"/>
      <c r="C109" s="4" t="s">
        <v>20</v>
      </c>
      <c r="D109" s="6"/>
      <c r="E109">
        <f>O121</f>
        <v>20.790400000000002</v>
      </c>
      <c r="F109" s="4">
        <f>AVERAGE(E109:E110)</f>
        <v>20.790400000000002</v>
      </c>
      <c r="G109" s="4"/>
      <c r="H109" s="4"/>
      <c r="I109" s="5"/>
      <c r="K109" s="4" t="s">
        <v>6</v>
      </c>
      <c r="L109" s="7"/>
      <c r="M109" s="4" t="s">
        <v>20</v>
      </c>
      <c r="N109" s="6"/>
      <c r="O109" s="21">
        <f>O120</f>
        <v>19.679400000000001</v>
      </c>
      <c r="P109" s="4">
        <f>AVERAGE(O109:O110)</f>
        <v>19.679400000000001</v>
      </c>
      <c r="Q109" s="4"/>
      <c r="R109" s="4"/>
      <c r="S109" s="5"/>
    </row>
    <row r="110" spans="1:19" x14ac:dyDescent="0.2">
      <c r="A110" s="4" t="s">
        <v>6</v>
      </c>
      <c r="B110" s="7"/>
      <c r="C110" s="4" t="s">
        <v>20</v>
      </c>
      <c r="D110" s="6"/>
      <c r="E110" s="8" t="s">
        <v>7</v>
      </c>
      <c r="F110" s="4"/>
      <c r="G110" s="4"/>
      <c r="H110" s="4"/>
      <c r="I110" s="5"/>
      <c r="K110" s="4" t="s">
        <v>6</v>
      </c>
      <c r="L110" s="7"/>
      <c r="M110" s="4" t="s">
        <v>20</v>
      </c>
      <c r="N110" s="6"/>
      <c r="O110" s="8" t="s">
        <v>7</v>
      </c>
      <c r="P110" s="4"/>
      <c r="Q110" s="4"/>
      <c r="R110" s="4"/>
      <c r="S110" s="5"/>
    </row>
    <row r="111" spans="1:19" x14ac:dyDescent="0.2">
      <c r="A111" s="4" t="s">
        <v>6</v>
      </c>
      <c r="B111" s="7"/>
      <c r="C111" s="4"/>
      <c r="D111" s="6"/>
      <c r="E111" s="4">
        <v>0</v>
      </c>
      <c r="F111" s="4"/>
      <c r="G111" s="4"/>
      <c r="H111" s="4"/>
      <c r="I111" s="5"/>
      <c r="K111" s="4" t="s">
        <v>6</v>
      </c>
      <c r="L111" s="7"/>
      <c r="M111" s="4"/>
      <c r="N111" s="6"/>
      <c r="O111" s="4">
        <v>0</v>
      </c>
      <c r="P111" s="4"/>
      <c r="Q111" s="4"/>
      <c r="R111" s="4"/>
      <c r="S111" s="5"/>
    </row>
    <row r="112" spans="1:19" ht="17" thickBot="1" x14ac:dyDescent="0.25">
      <c r="A112" s="4" t="s">
        <v>5</v>
      </c>
      <c r="B112" s="3" t="s">
        <v>4</v>
      </c>
      <c r="C112" s="4"/>
      <c r="D112" s="3"/>
      <c r="E112" s="3"/>
      <c r="F112" s="3"/>
      <c r="G112" s="3"/>
      <c r="H112" s="3"/>
      <c r="I112" s="2"/>
      <c r="K112" s="4" t="s">
        <v>5</v>
      </c>
      <c r="L112" s="3" t="s">
        <v>4</v>
      </c>
      <c r="M112" s="4"/>
      <c r="N112" s="3"/>
      <c r="O112" s="3"/>
      <c r="P112" s="3"/>
      <c r="Q112" s="3"/>
      <c r="R112" s="3"/>
      <c r="S112" s="2"/>
    </row>
    <row r="113" spans="1:16" ht="17" thickBot="1" x14ac:dyDescent="0.25"/>
    <row r="114" spans="1:16" x14ac:dyDescent="0.2">
      <c r="A114" s="20" t="s">
        <v>16</v>
      </c>
      <c r="B114" s="19" t="s">
        <v>15</v>
      </c>
      <c r="C114" s="19" t="s">
        <v>14</v>
      </c>
      <c r="D114" s="19" t="s">
        <v>13</v>
      </c>
      <c r="E114" s="19" t="s">
        <v>12</v>
      </c>
      <c r="F114" s="19" t="s">
        <v>11</v>
      </c>
      <c r="G114" s="19" t="s">
        <v>24</v>
      </c>
      <c r="H114" s="19" t="s">
        <v>25</v>
      </c>
      <c r="I114" s="18" t="s">
        <v>10</v>
      </c>
    </row>
    <row r="115" spans="1:16" x14ac:dyDescent="0.2">
      <c r="A115" s="17" t="s">
        <v>23</v>
      </c>
      <c r="B115" s="16" t="s">
        <v>28</v>
      </c>
      <c r="C115" s="4" t="s">
        <v>54</v>
      </c>
      <c r="D115" s="4"/>
      <c r="E115" s="15">
        <f>P119</f>
        <v>30.114999999999998</v>
      </c>
      <c r="F115" s="4">
        <f>AVERAGE(E115:E116)</f>
        <v>30.114999999999998</v>
      </c>
      <c r="G115" s="4">
        <f>SUM(F115,-F122)</f>
        <v>10.591699999999999</v>
      </c>
      <c r="H115" s="4">
        <f>SUM(G118,-G115)</f>
        <v>-5.4024999999999999</v>
      </c>
      <c r="I115" s="14">
        <f>POWER(2,-H115)</f>
        <v>42.297485632569099</v>
      </c>
    </row>
    <row r="116" spans="1:16" x14ac:dyDescent="0.2">
      <c r="A116" s="4" t="s">
        <v>5</v>
      </c>
      <c r="B116" s="7"/>
      <c r="C116" s="4" t="s">
        <v>54</v>
      </c>
      <c r="D116" s="7"/>
      <c r="E116" s="8" t="s">
        <v>7</v>
      </c>
      <c r="F116" s="4"/>
      <c r="G116" s="4"/>
      <c r="H116" s="4"/>
      <c r="I116" s="5"/>
    </row>
    <row r="117" spans="1:16" x14ac:dyDescent="0.2">
      <c r="A117" s="4" t="s">
        <v>5</v>
      </c>
      <c r="B117" s="7"/>
      <c r="C117" s="4"/>
      <c r="D117" s="7"/>
      <c r="E117" s="4">
        <v>0</v>
      </c>
      <c r="F117" s="4"/>
      <c r="G117" s="4"/>
      <c r="H117" s="4"/>
      <c r="I117" s="5"/>
    </row>
    <row r="118" spans="1:16" x14ac:dyDescent="0.2">
      <c r="A118" s="4" t="s">
        <v>6</v>
      </c>
      <c r="B118" s="7"/>
      <c r="C118" s="4" t="s">
        <v>54</v>
      </c>
      <c r="D118" s="6"/>
      <c r="E118">
        <f>P122</f>
        <v>25.907599999999999</v>
      </c>
      <c r="F118" s="4">
        <f>AVERAGE(E118:E119)</f>
        <v>25.907599999999999</v>
      </c>
      <c r="G118" s="4">
        <f>SUM(F118,-F125)</f>
        <v>5.1891999999999996</v>
      </c>
      <c r="H118" s="4"/>
      <c r="I118" s="5"/>
      <c r="O118" s="13" t="s">
        <v>20</v>
      </c>
      <c r="P118" s="13" t="s">
        <v>54</v>
      </c>
    </row>
    <row r="119" spans="1:16" x14ac:dyDescent="0.2">
      <c r="A119" s="4" t="s">
        <v>6</v>
      </c>
      <c r="B119" s="7"/>
      <c r="C119" s="4" t="s">
        <v>54</v>
      </c>
      <c r="D119" s="4"/>
      <c r="E119" s="8" t="s">
        <v>7</v>
      </c>
      <c r="F119" s="4"/>
      <c r="G119" s="4"/>
      <c r="H119" s="4"/>
      <c r="I119" s="5"/>
      <c r="N119" s="26" t="s">
        <v>73</v>
      </c>
      <c r="O119" s="26">
        <v>19.523299999999999</v>
      </c>
      <c r="P119" s="26">
        <v>30.114999999999998</v>
      </c>
    </row>
    <row r="120" spans="1:16" x14ac:dyDescent="0.2">
      <c r="A120" s="4" t="s">
        <v>6</v>
      </c>
      <c r="B120" s="7"/>
      <c r="C120" s="4"/>
      <c r="D120" s="6"/>
      <c r="E120" s="4">
        <v>0</v>
      </c>
      <c r="F120" s="4"/>
      <c r="G120" s="4"/>
      <c r="H120" s="4"/>
      <c r="I120" s="5"/>
      <c r="N120" s="26" t="s">
        <v>74</v>
      </c>
      <c r="O120" s="26">
        <v>19.679400000000001</v>
      </c>
      <c r="P120" s="26">
        <v>30.1069</v>
      </c>
    </row>
    <row r="121" spans="1:16" ht="17" thickBot="1" x14ac:dyDescent="0.25">
      <c r="A121" s="12" t="s">
        <v>4</v>
      </c>
      <c r="B121" s="7"/>
      <c r="C121" s="4"/>
      <c r="D121" s="11"/>
      <c r="E121" s="11"/>
      <c r="F121" s="11"/>
      <c r="G121" s="4"/>
      <c r="H121" s="4"/>
      <c r="I121" s="5"/>
      <c r="N121" s="26" t="s">
        <v>68</v>
      </c>
      <c r="O121" s="26">
        <v>20.790400000000002</v>
      </c>
      <c r="P121" s="26">
        <v>25.9924</v>
      </c>
    </row>
    <row r="122" spans="1:16" ht="17" thickTop="1" x14ac:dyDescent="0.2">
      <c r="A122" s="4" t="s">
        <v>8</v>
      </c>
      <c r="B122" s="7"/>
      <c r="C122" s="4" t="s">
        <v>20</v>
      </c>
      <c r="D122" s="7"/>
      <c r="E122" s="10">
        <f>O119</f>
        <v>19.523299999999999</v>
      </c>
      <c r="F122" s="4">
        <f>AVERAGE(E122:E123)</f>
        <v>19.523299999999999</v>
      </c>
      <c r="G122" s="4"/>
      <c r="H122" s="4"/>
      <c r="I122" s="5"/>
      <c r="N122" s="26" t="s">
        <v>68</v>
      </c>
      <c r="O122" s="26">
        <v>20.718399999999999</v>
      </c>
      <c r="P122" s="26">
        <v>25.907599999999999</v>
      </c>
    </row>
    <row r="123" spans="1:16" x14ac:dyDescent="0.2">
      <c r="A123" s="4" t="s">
        <v>5</v>
      </c>
      <c r="B123" s="7"/>
      <c r="C123" s="4" t="s">
        <v>20</v>
      </c>
      <c r="D123" s="7"/>
      <c r="E123" s="8" t="s">
        <v>7</v>
      </c>
      <c r="F123" s="4"/>
      <c r="G123" s="4"/>
      <c r="H123" s="4"/>
      <c r="I123" s="5"/>
    </row>
    <row r="124" spans="1:16" x14ac:dyDescent="0.2">
      <c r="A124" s="4" t="s">
        <v>5</v>
      </c>
      <c r="B124" s="7"/>
      <c r="C124" s="4"/>
      <c r="D124" s="7"/>
      <c r="E124" s="4">
        <v>0</v>
      </c>
      <c r="F124" s="4"/>
      <c r="G124" s="4"/>
      <c r="H124" s="4"/>
      <c r="I124" s="5"/>
    </row>
    <row r="125" spans="1:16" x14ac:dyDescent="0.2">
      <c r="A125" s="4" t="s">
        <v>6</v>
      </c>
      <c r="B125" s="7"/>
      <c r="C125" s="4" t="s">
        <v>20</v>
      </c>
      <c r="D125" s="6"/>
      <c r="E125">
        <f>O122</f>
        <v>20.718399999999999</v>
      </c>
      <c r="F125" s="4">
        <f>AVERAGE(E125:E126)</f>
        <v>20.718399999999999</v>
      </c>
      <c r="G125" s="4"/>
      <c r="H125" s="4"/>
      <c r="I125" s="5"/>
    </row>
    <row r="126" spans="1:16" x14ac:dyDescent="0.2">
      <c r="A126" s="4" t="s">
        <v>6</v>
      </c>
      <c r="B126" s="7"/>
      <c r="C126" s="4" t="s">
        <v>20</v>
      </c>
      <c r="D126" s="6"/>
      <c r="E126" s="8" t="s">
        <v>7</v>
      </c>
      <c r="F126" s="4"/>
      <c r="G126" s="4"/>
      <c r="H126" s="4"/>
      <c r="I126" s="5"/>
    </row>
    <row r="127" spans="1:16" x14ac:dyDescent="0.2">
      <c r="A127" s="4" t="s">
        <v>6</v>
      </c>
      <c r="B127" s="7"/>
      <c r="C127" s="4"/>
      <c r="D127" s="6"/>
      <c r="E127" s="4">
        <v>0</v>
      </c>
      <c r="F127" s="4"/>
      <c r="G127" s="4"/>
      <c r="H127" s="4"/>
      <c r="I127" s="5"/>
    </row>
    <row r="128" spans="1:16" ht="17" thickBot="1" x14ac:dyDescent="0.25">
      <c r="A128" s="4" t="s">
        <v>5</v>
      </c>
      <c r="B128" s="3" t="s">
        <v>4</v>
      </c>
      <c r="C128" s="4"/>
      <c r="D128" s="3"/>
      <c r="E128" s="3"/>
      <c r="F128" s="3"/>
      <c r="G128" s="3"/>
      <c r="H128" s="3"/>
      <c r="I128" s="2"/>
    </row>
    <row r="130" spans="1:19" ht="17" thickBot="1" x14ac:dyDescent="0.25"/>
    <row r="131" spans="1:19" x14ac:dyDescent="0.2">
      <c r="A131" s="20" t="s">
        <v>16</v>
      </c>
      <c r="B131" s="19" t="s">
        <v>15</v>
      </c>
      <c r="C131" s="19" t="s">
        <v>14</v>
      </c>
      <c r="D131" s="19" t="s">
        <v>13</v>
      </c>
      <c r="E131" s="19" t="s">
        <v>12</v>
      </c>
      <c r="F131" s="19" t="s">
        <v>11</v>
      </c>
      <c r="G131" s="19" t="s">
        <v>24</v>
      </c>
      <c r="H131" s="19" t="s">
        <v>25</v>
      </c>
      <c r="I131" s="18" t="s">
        <v>10</v>
      </c>
      <c r="K131" s="20" t="s">
        <v>16</v>
      </c>
      <c r="L131" s="19" t="s">
        <v>15</v>
      </c>
      <c r="M131" s="19" t="s">
        <v>14</v>
      </c>
      <c r="N131" s="19" t="s">
        <v>13</v>
      </c>
      <c r="O131" s="19" t="s">
        <v>12</v>
      </c>
      <c r="P131" s="19" t="s">
        <v>11</v>
      </c>
      <c r="Q131" s="19" t="s">
        <v>24</v>
      </c>
      <c r="R131" s="19" t="s">
        <v>25</v>
      </c>
      <c r="S131" s="18" t="s">
        <v>10</v>
      </c>
    </row>
    <row r="132" spans="1:19" x14ac:dyDescent="0.2">
      <c r="A132" s="17" t="s">
        <v>9</v>
      </c>
      <c r="B132" s="16" t="s">
        <v>26</v>
      </c>
      <c r="C132" s="4" t="s">
        <v>54</v>
      </c>
      <c r="D132" s="4"/>
      <c r="E132" s="15">
        <f>P152</f>
        <v>30.8172</v>
      </c>
      <c r="F132" s="4">
        <f>AVERAGE(E132)</f>
        <v>30.8172</v>
      </c>
      <c r="G132" s="4">
        <f>SUM(F132,-F139)</f>
        <v>11.7637</v>
      </c>
      <c r="H132" s="4">
        <f>SUM(G135,-G132)</f>
        <v>-4.6678999999999995</v>
      </c>
      <c r="I132" s="14">
        <f>POWER(2,-H132)</f>
        <v>25.420138752257461</v>
      </c>
      <c r="K132" s="17" t="s">
        <v>33</v>
      </c>
      <c r="L132" s="16" t="s">
        <v>26</v>
      </c>
      <c r="M132" s="4" t="s">
        <v>54</v>
      </c>
      <c r="N132" s="4"/>
      <c r="O132" s="15">
        <f>P152</f>
        <v>30.8172</v>
      </c>
      <c r="P132" s="4">
        <f>AVERAGE(O132)</f>
        <v>30.8172</v>
      </c>
      <c r="Q132" s="4">
        <f>SUM(P132,-P139)</f>
        <v>11.7637</v>
      </c>
      <c r="R132" s="4">
        <f>SUM(Q135,-Q132)</f>
        <v>0.41490000000000293</v>
      </c>
      <c r="S132" s="14">
        <f>POWER(2,-R132)</f>
        <v>0.75007148383450239</v>
      </c>
    </row>
    <row r="133" spans="1:19" x14ac:dyDescent="0.2">
      <c r="A133" s="4" t="s">
        <v>5</v>
      </c>
      <c r="B133" s="7"/>
      <c r="C133" s="4" t="s">
        <v>54</v>
      </c>
      <c r="D133" s="7"/>
      <c r="F133" s="4"/>
      <c r="G133" s="4"/>
      <c r="H133" s="4"/>
      <c r="I133" s="5"/>
      <c r="K133" s="4" t="s">
        <v>5</v>
      </c>
      <c r="L133" s="7"/>
      <c r="M133" s="4" t="s">
        <v>54</v>
      </c>
      <c r="N133" s="7"/>
      <c r="P133" s="4"/>
      <c r="Q133" s="4"/>
      <c r="R133" s="4"/>
      <c r="S133" s="5"/>
    </row>
    <row r="134" spans="1:19" x14ac:dyDescent="0.2">
      <c r="A134" s="4" t="s">
        <v>5</v>
      </c>
      <c r="B134" s="7"/>
      <c r="C134" s="4"/>
      <c r="D134" s="7"/>
      <c r="E134" s="4">
        <v>0</v>
      </c>
      <c r="F134" s="4"/>
      <c r="G134" s="4"/>
      <c r="H134" s="4"/>
      <c r="I134" s="5"/>
      <c r="K134" s="4" t="s">
        <v>5</v>
      </c>
      <c r="L134" s="7"/>
      <c r="M134" s="4"/>
      <c r="N134" s="7"/>
      <c r="O134" s="4">
        <v>0</v>
      </c>
      <c r="P134" s="4"/>
      <c r="Q134" s="4"/>
      <c r="R134" s="4"/>
      <c r="S134" s="5"/>
    </row>
    <row r="135" spans="1:19" x14ac:dyDescent="0.2">
      <c r="A135" s="4" t="s">
        <v>6</v>
      </c>
      <c r="B135" s="7"/>
      <c r="C135" s="4" t="s">
        <v>54</v>
      </c>
      <c r="D135" s="6"/>
      <c r="E135">
        <f>P154</f>
        <v>27.410299999999999</v>
      </c>
      <c r="F135" s="4">
        <f>AVERAGE(E135:E136)</f>
        <v>27.410299999999999</v>
      </c>
      <c r="G135" s="4">
        <f>SUM(F135,-F142)</f>
        <v>7.0958000000000006</v>
      </c>
      <c r="H135" s="4"/>
      <c r="I135" s="5"/>
      <c r="K135" s="4" t="s">
        <v>6</v>
      </c>
      <c r="L135" s="7"/>
      <c r="M135" s="4" t="s">
        <v>54</v>
      </c>
      <c r="N135" s="6"/>
      <c r="O135" s="15">
        <f>P153</f>
        <v>31.220300000000002</v>
      </c>
      <c r="P135" s="4">
        <f>AVERAGE(O135:O136)</f>
        <v>31.220300000000002</v>
      </c>
      <c r="Q135" s="4">
        <f>SUM(P135,-P142)</f>
        <v>12.178600000000003</v>
      </c>
      <c r="R135" s="4"/>
      <c r="S135" s="5"/>
    </row>
    <row r="136" spans="1:19" x14ac:dyDescent="0.2">
      <c r="A136" s="4" t="s">
        <v>6</v>
      </c>
      <c r="B136" s="7"/>
      <c r="C136" s="4" t="s">
        <v>54</v>
      </c>
      <c r="D136" s="4"/>
      <c r="E136" s="8" t="s">
        <v>7</v>
      </c>
      <c r="F136" s="4"/>
      <c r="G136" s="4"/>
      <c r="H136" s="4"/>
      <c r="I136" s="5"/>
      <c r="K136" s="4" t="s">
        <v>6</v>
      </c>
      <c r="L136" s="7"/>
      <c r="M136" s="4" t="s">
        <v>54</v>
      </c>
      <c r="N136" s="4"/>
      <c r="O136" s="8" t="s">
        <v>7</v>
      </c>
      <c r="P136" s="4"/>
      <c r="Q136" s="4"/>
      <c r="R136" s="4"/>
      <c r="S136" s="5"/>
    </row>
    <row r="137" spans="1:19" x14ac:dyDescent="0.2">
      <c r="A137" s="4" t="s">
        <v>6</v>
      </c>
      <c r="B137" s="7"/>
      <c r="C137" s="4"/>
      <c r="D137" s="6"/>
      <c r="E137" s="4">
        <v>0</v>
      </c>
      <c r="F137" s="4"/>
      <c r="G137" s="4"/>
      <c r="H137" s="4"/>
      <c r="I137" s="5"/>
      <c r="K137" s="4" t="s">
        <v>6</v>
      </c>
      <c r="L137" s="7"/>
      <c r="M137" s="4"/>
      <c r="N137" s="6"/>
      <c r="O137" s="4">
        <v>0</v>
      </c>
      <c r="P137" s="4"/>
      <c r="Q137" s="4"/>
      <c r="R137" s="4"/>
      <c r="S137" s="5"/>
    </row>
    <row r="138" spans="1:19" ht="17" thickBot="1" x14ac:dyDescent="0.25">
      <c r="A138" s="12" t="s">
        <v>4</v>
      </c>
      <c r="B138" s="7"/>
      <c r="C138" s="4"/>
      <c r="D138" s="11"/>
      <c r="E138" s="11"/>
      <c r="F138" s="11"/>
      <c r="G138" s="4"/>
      <c r="H138" s="4"/>
      <c r="I138" s="5"/>
      <c r="K138" s="12" t="s">
        <v>4</v>
      </c>
      <c r="L138" s="7"/>
      <c r="M138" s="4"/>
      <c r="N138" s="11"/>
      <c r="O138" s="11"/>
      <c r="P138" s="11"/>
      <c r="Q138" s="4"/>
      <c r="R138" s="4"/>
      <c r="S138" s="5"/>
    </row>
    <row r="139" spans="1:19" ht="17" thickTop="1" x14ac:dyDescent="0.2">
      <c r="A139" s="4" t="s">
        <v>8</v>
      </c>
      <c r="B139" s="7"/>
      <c r="C139" s="4" t="s">
        <v>20</v>
      </c>
      <c r="D139" s="7"/>
      <c r="E139" s="10">
        <f>O152</f>
        <v>19.0535</v>
      </c>
      <c r="F139" s="4">
        <f>AVERAGE(E139)</f>
        <v>19.0535</v>
      </c>
      <c r="G139" s="4"/>
      <c r="H139" s="4"/>
      <c r="I139" s="5"/>
      <c r="K139" s="4" t="s">
        <v>8</v>
      </c>
      <c r="L139" s="7"/>
      <c r="M139" s="4" t="s">
        <v>20</v>
      </c>
      <c r="N139" s="7"/>
      <c r="O139" s="10">
        <f>O152</f>
        <v>19.0535</v>
      </c>
      <c r="P139" s="4">
        <f>AVERAGE(O139)</f>
        <v>19.0535</v>
      </c>
      <c r="Q139" s="4"/>
      <c r="R139" s="4"/>
      <c r="S139" s="5"/>
    </row>
    <row r="140" spans="1:19" x14ac:dyDescent="0.2">
      <c r="A140" s="4" t="s">
        <v>5</v>
      </c>
      <c r="B140" s="7"/>
      <c r="C140" s="4" t="s">
        <v>20</v>
      </c>
      <c r="D140" s="7"/>
      <c r="F140" s="4"/>
      <c r="G140" s="4"/>
      <c r="H140" s="4"/>
      <c r="I140" s="5"/>
      <c r="K140" s="4" t="s">
        <v>5</v>
      </c>
      <c r="L140" s="7"/>
      <c r="M140" s="4" t="s">
        <v>20</v>
      </c>
      <c r="N140" s="7"/>
      <c r="P140" s="4"/>
      <c r="Q140" s="4"/>
      <c r="R140" s="4"/>
      <c r="S140" s="5"/>
    </row>
    <row r="141" spans="1:19" x14ac:dyDescent="0.2">
      <c r="A141" s="4" t="s">
        <v>5</v>
      </c>
      <c r="B141" s="7"/>
      <c r="C141" s="4"/>
      <c r="D141" s="7"/>
      <c r="E141" s="4">
        <v>0</v>
      </c>
      <c r="F141" s="4"/>
      <c r="G141" s="4"/>
      <c r="H141" s="4"/>
      <c r="I141" s="5"/>
      <c r="K141" s="4" t="s">
        <v>5</v>
      </c>
      <c r="L141" s="7"/>
      <c r="M141" s="4"/>
      <c r="N141" s="7"/>
      <c r="O141" s="4">
        <v>0</v>
      </c>
      <c r="P141" s="4"/>
      <c r="Q141" s="4"/>
      <c r="R141" s="4"/>
      <c r="S141" s="5"/>
    </row>
    <row r="142" spans="1:19" x14ac:dyDescent="0.2">
      <c r="A142" s="4" t="s">
        <v>6</v>
      </c>
      <c r="B142" s="7"/>
      <c r="C142" s="4" t="s">
        <v>20</v>
      </c>
      <c r="D142" s="6"/>
      <c r="E142">
        <f>O154</f>
        <v>20.314499999999999</v>
      </c>
      <c r="F142" s="4">
        <f>AVERAGE(E142:E143)</f>
        <v>20.314499999999999</v>
      </c>
      <c r="G142" s="4"/>
      <c r="H142" s="4"/>
      <c r="I142" s="5"/>
      <c r="K142" s="4" t="s">
        <v>6</v>
      </c>
      <c r="L142" s="7"/>
      <c r="M142" s="4" t="s">
        <v>20</v>
      </c>
      <c r="N142" s="6"/>
      <c r="O142" s="21">
        <f>O153</f>
        <v>19.041699999999999</v>
      </c>
      <c r="P142" s="4">
        <f>AVERAGE(O142:O143)</f>
        <v>19.041699999999999</v>
      </c>
      <c r="Q142" s="4"/>
      <c r="R142" s="4"/>
      <c r="S142" s="5"/>
    </row>
    <row r="143" spans="1:19" x14ac:dyDescent="0.2">
      <c r="A143" s="4" t="s">
        <v>6</v>
      </c>
      <c r="B143" s="7"/>
      <c r="C143" s="4" t="s">
        <v>20</v>
      </c>
      <c r="D143" s="6"/>
      <c r="E143" s="8" t="s">
        <v>7</v>
      </c>
      <c r="F143" s="4"/>
      <c r="G143" s="4"/>
      <c r="H143" s="4"/>
      <c r="I143" s="5"/>
      <c r="K143" s="4" t="s">
        <v>6</v>
      </c>
      <c r="L143" s="7"/>
      <c r="M143" s="4" t="s">
        <v>20</v>
      </c>
      <c r="N143" s="6"/>
      <c r="O143" s="8" t="s">
        <v>7</v>
      </c>
      <c r="P143" s="4"/>
      <c r="Q143" s="4"/>
      <c r="R143" s="4"/>
      <c r="S143" s="5"/>
    </row>
    <row r="144" spans="1:19" x14ac:dyDescent="0.2">
      <c r="A144" s="4" t="s">
        <v>6</v>
      </c>
      <c r="B144" s="7"/>
      <c r="C144" s="4"/>
      <c r="D144" s="6"/>
      <c r="E144" s="4">
        <v>0</v>
      </c>
      <c r="F144" s="4"/>
      <c r="G144" s="4"/>
      <c r="H144" s="4"/>
      <c r="I144" s="5"/>
      <c r="K144" s="4" t="s">
        <v>6</v>
      </c>
      <c r="L144" s="7"/>
      <c r="M144" s="4"/>
      <c r="N144" s="6"/>
      <c r="O144" s="4">
        <v>0</v>
      </c>
      <c r="P144" s="4"/>
      <c r="Q144" s="4"/>
      <c r="R144" s="4"/>
      <c r="S144" s="5"/>
    </row>
    <row r="145" spans="1:19" ht="17" thickBot="1" x14ac:dyDescent="0.25">
      <c r="A145" s="4" t="s">
        <v>5</v>
      </c>
      <c r="B145" s="3" t="s">
        <v>4</v>
      </c>
      <c r="C145" s="4"/>
      <c r="D145" s="3"/>
      <c r="E145" s="3"/>
      <c r="F145" s="3"/>
      <c r="G145" s="3"/>
      <c r="H145" s="3"/>
      <c r="I145" s="2"/>
      <c r="K145" s="4" t="s">
        <v>5</v>
      </c>
      <c r="L145" s="3" t="s">
        <v>4</v>
      </c>
      <c r="M145" s="4"/>
      <c r="N145" s="3"/>
      <c r="O145" s="3"/>
      <c r="P145" s="3"/>
      <c r="Q145" s="3"/>
      <c r="R145" s="3"/>
      <c r="S145" s="2"/>
    </row>
    <row r="146" spans="1:19" ht="17" thickBot="1" x14ac:dyDescent="0.25"/>
    <row r="147" spans="1:19" x14ac:dyDescent="0.2">
      <c r="A147" s="20" t="s">
        <v>16</v>
      </c>
      <c r="B147" s="19" t="s">
        <v>15</v>
      </c>
      <c r="C147" s="19" t="s">
        <v>14</v>
      </c>
      <c r="D147" s="19" t="s">
        <v>13</v>
      </c>
      <c r="E147" s="19" t="s">
        <v>12</v>
      </c>
      <c r="F147" s="19" t="s">
        <v>11</v>
      </c>
      <c r="G147" s="19" t="s">
        <v>24</v>
      </c>
      <c r="H147" s="19" t="s">
        <v>25</v>
      </c>
      <c r="I147" s="18" t="s">
        <v>10</v>
      </c>
    </row>
    <row r="148" spans="1:19" x14ac:dyDescent="0.2">
      <c r="A148" s="17" t="s">
        <v>9</v>
      </c>
      <c r="B148" s="16" t="s">
        <v>28</v>
      </c>
      <c r="C148" s="4" t="s">
        <v>54</v>
      </c>
      <c r="D148" s="4"/>
      <c r="E148" s="15">
        <f>P152</f>
        <v>30.8172</v>
      </c>
      <c r="F148" s="4">
        <f>AVERAGE(E148:E149)</f>
        <v>30.8172</v>
      </c>
      <c r="G148" s="4">
        <f>SUM(F148,-F155)</f>
        <v>11.7637</v>
      </c>
      <c r="H148" s="4">
        <f>SUM(G151,-G148)</f>
        <v>-4.5181000000000004</v>
      </c>
      <c r="I148" s="14">
        <f>POWER(2,-H148)</f>
        <v>22.913088018412054</v>
      </c>
    </row>
    <row r="149" spans="1:19" x14ac:dyDescent="0.2">
      <c r="A149" s="4" t="s">
        <v>5</v>
      </c>
      <c r="B149" s="7"/>
      <c r="C149" s="4" t="s">
        <v>54</v>
      </c>
      <c r="D149" s="7"/>
      <c r="E149" s="8" t="s">
        <v>7</v>
      </c>
      <c r="F149" s="4"/>
      <c r="G149" s="4"/>
      <c r="H149" s="4"/>
      <c r="I149" s="5"/>
    </row>
    <row r="150" spans="1:19" x14ac:dyDescent="0.2">
      <c r="A150" s="4" t="s">
        <v>5</v>
      </c>
      <c r="B150" s="7"/>
      <c r="C150" s="4"/>
      <c r="D150" s="7"/>
      <c r="E150" s="4">
        <v>0</v>
      </c>
      <c r="F150" s="4"/>
      <c r="G150" s="4"/>
      <c r="H150" s="4"/>
      <c r="I150" s="5"/>
    </row>
    <row r="151" spans="1:19" x14ac:dyDescent="0.2">
      <c r="A151" s="4" t="s">
        <v>6</v>
      </c>
      <c r="B151" s="7"/>
      <c r="C151" s="4" t="s">
        <v>54</v>
      </c>
      <c r="D151" s="6"/>
      <c r="E151">
        <f>P155</f>
        <v>27.581399999999999</v>
      </c>
      <c r="F151" s="4">
        <f>AVERAGE(E151:E152)</f>
        <v>27.581399999999999</v>
      </c>
      <c r="G151" s="4">
        <f>SUM(F151,-F158)</f>
        <v>7.2455999999999996</v>
      </c>
      <c r="H151" s="4"/>
      <c r="I151" s="5"/>
      <c r="O151" s="13" t="s">
        <v>20</v>
      </c>
      <c r="P151" s="13" t="s">
        <v>54</v>
      </c>
    </row>
    <row r="152" spans="1:19" x14ac:dyDescent="0.2">
      <c r="A152" s="4" t="s">
        <v>6</v>
      </c>
      <c r="B152" s="7"/>
      <c r="C152" s="4" t="s">
        <v>54</v>
      </c>
      <c r="D152" s="4"/>
      <c r="E152" s="8" t="s">
        <v>7</v>
      </c>
      <c r="F152" s="4"/>
      <c r="G152" s="4"/>
      <c r="H152" s="4"/>
      <c r="I152" s="5"/>
      <c r="N152" s="9" t="s">
        <v>75</v>
      </c>
      <c r="O152" s="9">
        <v>19.0535</v>
      </c>
      <c r="P152" s="9">
        <v>30.8172</v>
      </c>
    </row>
    <row r="153" spans="1:19" x14ac:dyDescent="0.2">
      <c r="A153" s="4" t="s">
        <v>6</v>
      </c>
      <c r="B153" s="7"/>
      <c r="C153" s="4"/>
      <c r="D153" s="6"/>
      <c r="E153" s="4">
        <v>0</v>
      </c>
      <c r="F153" s="4"/>
      <c r="G153" s="4"/>
      <c r="H153" s="4"/>
      <c r="I153" s="5"/>
      <c r="N153" s="9" t="s">
        <v>75</v>
      </c>
      <c r="O153" s="9">
        <v>19.041699999999999</v>
      </c>
      <c r="P153" s="9">
        <v>31.220300000000002</v>
      </c>
    </row>
    <row r="154" spans="1:19" ht="17" thickBot="1" x14ac:dyDescent="0.25">
      <c r="A154" s="12" t="s">
        <v>4</v>
      </c>
      <c r="B154" s="7"/>
      <c r="C154" s="4"/>
      <c r="D154" s="11"/>
      <c r="E154" s="11"/>
      <c r="F154" s="11"/>
      <c r="G154" s="4"/>
      <c r="H154" s="4"/>
      <c r="I154" s="5"/>
      <c r="N154" s="9" t="s">
        <v>69</v>
      </c>
      <c r="O154" s="9">
        <v>20.314499999999999</v>
      </c>
      <c r="P154" s="9">
        <v>27.410299999999999</v>
      </c>
    </row>
    <row r="155" spans="1:19" ht="17" thickTop="1" x14ac:dyDescent="0.2">
      <c r="A155" s="4" t="s">
        <v>8</v>
      </c>
      <c r="B155" s="7"/>
      <c r="C155" s="4" t="s">
        <v>20</v>
      </c>
      <c r="D155" s="7"/>
      <c r="E155" s="10">
        <f>O152</f>
        <v>19.0535</v>
      </c>
      <c r="F155" s="4">
        <f>AVERAGE(E155:E156)</f>
        <v>19.0535</v>
      </c>
      <c r="G155" s="4"/>
      <c r="H155" s="4"/>
      <c r="I155" s="5"/>
      <c r="N155" s="9" t="s">
        <v>69</v>
      </c>
      <c r="O155" s="9">
        <v>20.335799999999999</v>
      </c>
      <c r="P155" s="9">
        <v>27.581399999999999</v>
      </c>
    </row>
    <row r="156" spans="1:19" x14ac:dyDescent="0.2">
      <c r="A156" s="4" t="s">
        <v>5</v>
      </c>
      <c r="B156" s="7"/>
      <c r="C156" s="4" t="s">
        <v>20</v>
      </c>
      <c r="D156" s="7"/>
      <c r="E156" s="8" t="s">
        <v>7</v>
      </c>
      <c r="F156" s="4"/>
      <c r="G156" s="4"/>
      <c r="H156" s="4"/>
      <c r="I156" s="5"/>
    </row>
    <row r="157" spans="1:19" x14ac:dyDescent="0.2">
      <c r="A157" s="4" t="s">
        <v>5</v>
      </c>
      <c r="B157" s="7"/>
      <c r="C157" s="4"/>
      <c r="D157" s="7"/>
      <c r="E157" s="4">
        <v>0</v>
      </c>
      <c r="F157" s="4"/>
      <c r="G157" s="4"/>
      <c r="H157" s="4"/>
      <c r="I157" s="5"/>
    </row>
    <row r="158" spans="1:19" x14ac:dyDescent="0.2">
      <c r="A158" s="4" t="s">
        <v>6</v>
      </c>
      <c r="B158" s="7"/>
      <c r="C158" s="4" t="s">
        <v>20</v>
      </c>
      <c r="D158" s="6"/>
      <c r="E158">
        <f>O155</f>
        <v>20.335799999999999</v>
      </c>
      <c r="F158" s="4">
        <f>AVERAGE(E158:E159)</f>
        <v>20.335799999999999</v>
      </c>
      <c r="G158" s="4"/>
      <c r="H158" s="4"/>
      <c r="I158" s="5"/>
    </row>
    <row r="159" spans="1:19" x14ac:dyDescent="0.2">
      <c r="A159" s="4" t="s">
        <v>6</v>
      </c>
      <c r="B159" s="7"/>
      <c r="C159" s="4" t="s">
        <v>20</v>
      </c>
      <c r="D159" s="6"/>
      <c r="E159" s="8" t="s">
        <v>7</v>
      </c>
      <c r="F159" s="4"/>
      <c r="G159" s="4"/>
      <c r="H159" s="4"/>
      <c r="I159" s="5"/>
    </row>
    <row r="160" spans="1:19" x14ac:dyDescent="0.2">
      <c r="A160" s="4" t="s">
        <v>6</v>
      </c>
      <c r="B160" s="7"/>
      <c r="C160" s="4"/>
      <c r="D160" s="6"/>
      <c r="E160" s="4">
        <v>0</v>
      </c>
      <c r="F160" s="4"/>
      <c r="G160" s="4"/>
      <c r="H160" s="4"/>
      <c r="I160" s="5"/>
    </row>
    <row r="161" spans="1:14" ht="17" thickBot="1" x14ac:dyDescent="0.25">
      <c r="A161" s="4" t="s">
        <v>5</v>
      </c>
      <c r="B161" s="3" t="s">
        <v>4</v>
      </c>
      <c r="C161" s="4"/>
      <c r="D161" s="3"/>
      <c r="E161" s="3"/>
      <c r="F161" s="3"/>
      <c r="G161" s="3"/>
      <c r="H161" s="3"/>
      <c r="I161" s="2"/>
    </row>
    <row r="162" spans="1:14" x14ac:dyDescent="0.2">
      <c r="M162" t="s">
        <v>34</v>
      </c>
      <c r="N162" t="s">
        <v>0</v>
      </c>
    </row>
    <row r="163" spans="1:14" x14ac:dyDescent="0.2">
      <c r="M163">
        <f>S2</f>
        <v>0.99965348645941021</v>
      </c>
      <c r="N163" s="1">
        <f>I2</f>
        <v>0.41074075263466403</v>
      </c>
    </row>
    <row r="164" spans="1:14" x14ac:dyDescent="0.2">
      <c r="M164">
        <f>S35</f>
        <v>1.2018859487004199</v>
      </c>
      <c r="N164">
        <f>I18</f>
        <v>0.39439140051255728</v>
      </c>
    </row>
    <row r="165" spans="1:14" x14ac:dyDescent="0.2">
      <c r="M165">
        <f>S67</f>
        <v>0.8427052393548673</v>
      </c>
      <c r="N165">
        <f>I35</f>
        <v>9.7499850045299361</v>
      </c>
    </row>
    <row r="166" spans="1:14" x14ac:dyDescent="0.2">
      <c r="M166" s="1">
        <f>S99</f>
        <v>1.1205445438855515</v>
      </c>
      <c r="N166" s="1">
        <f>I51</f>
        <v>8.4450150846566245</v>
      </c>
    </row>
    <row r="167" spans="1:14" x14ac:dyDescent="0.2">
      <c r="M167" s="1">
        <f>S132</f>
        <v>0.75007148383450239</v>
      </c>
      <c r="N167">
        <f>I67</f>
        <v>31.448079263152092</v>
      </c>
    </row>
    <row r="168" spans="1:14" x14ac:dyDescent="0.2">
      <c r="N168">
        <f>I83</f>
        <v>27.238965356090887</v>
      </c>
    </row>
    <row r="169" spans="1:14" x14ac:dyDescent="0.2">
      <c r="N169">
        <f>I99</f>
        <v>41.923870193267803</v>
      </c>
    </row>
    <row r="170" spans="1:14" x14ac:dyDescent="0.2">
      <c r="N170">
        <f>I115</f>
        <v>42.297485632569099</v>
      </c>
    </row>
    <row r="171" spans="1:14" x14ac:dyDescent="0.2">
      <c r="N171">
        <f>I132</f>
        <v>25.420138752257461</v>
      </c>
    </row>
    <row r="172" spans="1:14" x14ac:dyDescent="0.2">
      <c r="N172">
        <f>I148</f>
        <v>22.913088018412054</v>
      </c>
    </row>
    <row r="179" spans="12:15" x14ac:dyDescent="0.2">
      <c r="L179" t="s">
        <v>3</v>
      </c>
      <c r="M179">
        <f>AVERAGE(M163:M168)</f>
        <v>0.98297214044695025</v>
      </c>
      <c r="N179">
        <f>AVERAGE(N163:N172)</f>
        <v>21.024175945808317</v>
      </c>
    </row>
    <row r="180" spans="12:15" x14ac:dyDescent="0.2">
      <c r="L180" t="s">
        <v>2</v>
      </c>
      <c r="M180">
        <f>STDEV(M163:M168)</f>
        <v>0.18777992992408857</v>
      </c>
      <c r="N180">
        <f>STDEV(N163:N172)</f>
        <v>15.618255559380051</v>
      </c>
    </row>
    <row r="181" spans="12:15" x14ac:dyDescent="0.2">
      <c r="L181" t="s">
        <v>1</v>
      </c>
      <c r="N181">
        <f>TTEST(M163:M167,N163:N172,2,2)</f>
        <v>1.4588152845474043E-2</v>
      </c>
      <c r="O181" t="str">
        <f>IF(AND(N181&gt;=0.01, N181&lt;0.05), "Significativo *", IF(AND(N181&gt;=0.001, N181&lt;0.01), "Significativo **", IF(N181&lt;0.001, "Significativo ***", "Non significativo")))</f>
        <v>Significativo *</v>
      </c>
    </row>
    <row r="183" spans="12:15" x14ac:dyDescent="0.2">
      <c r="L183" t="s">
        <v>34</v>
      </c>
      <c r="M183" t="s">
        <v>0</v>
      </c>
    </row>
    <row r="184" spans="12:15" x14ac:dyDescent="0.2">
      <c r="L184">
        <f>M179</f>
        <v>0.98297214044695025</v>
      </c>
      <c r="M184">
        <f>N179</f>
        <v>21.024175945808317</v>
      </c>
    </row>
    <row r="185" spans="12:15" x14ac:dyDescent="0.2">
      <c r="L185">
        <f>M180</f>
        <v>0.18777992992408857</v>
      </c>
      <c r="M185">
        <f>N180</f>
        <v>15.618255559380051</v>
      </c>
    </row>
  </sheetData>
  <conditionalFormatting sqref="I2">
    <cfRule type="cellIs" dxfId="143" priority="36" stopIfTrue="1" operator="lessThan">
      <formula>1</formula>
    </cfRule>
    <cfRule type="cellIs" dxfId="142" priority="35" stopIfTrue="1" operator="greaterThan">
      <formula>1</formula>
    </cfRule>
  </conditionalFormatting>
  <conditionalFormatting sqref="I18">
    <cfRule type="cellIs" dxfId="141" priority="32" stopIfTrue="1" operator="lessThan">
      <formula>1</formula>
    </cfRule>
    <cfRule type="cellIs" dxfId="140" priority="31" stopIfTrue="1" operator="greaterThan">
      <formula>1</formula>
    </cfRule>
  </conditionalFormatting>
  <conditionalFormatting sqref="I35">
    <cfRule type="cellIs" dxfId="139" priority="30" stopIfTrue="1" operator="lessThan">
      <formula>1</formula>
    </cfRule>
    <cfRule type="cellIs" dxfId="138" priority="29" stopIfTrue="1" operator="greaterThan">
      <formula>1</formula>
    </cfRule>
  </conditionalFormatting>
  <conditionalFormatting sqref="I51">
    <cfRule type="cellIs" dxfId="137" priority="26" stopIfTrue="1" operator="lessThan">
      <formula>1</formula>
    </cfRule>
    <cfRule type="cellIs" dxfId="136" priority="25" stopIfTrue="1" operator="greaterThan">
      <formula>1</formula>
    </cfRule>
  </conditionalFormatting>
  <conditionalFormatting sqref="I67">
    <cfRule type="cellIs" dxfId="135" priority="11" stopIfTrue="1" operator="greaterThan">
      <formula>1</formula>
    </cfRule>
    <cfRule type="cellIs" dxfId="134" priority="12" stopIfTrue="1" operator="lessThan">
      <formula>1</formula>
    </cfRule>
  </conditionalFormatting>
  <conditionalFormatting sqref="I83">
    <cfRule type="cellIs" dxfId="133" priority="7" stopIfTrue="1" operator="greaterThan">
      <formula>1</formula>
    </cfRule>
    <cfRule type="cellIs" dxfId="132" priority="8" stopIfTrue="1" operator="lessThan">
      <formula>1</formula>
    </cfRule>
  </conditionalFormatting>
  <conditionalFormatting sqref="I99">
    <cfRule type="cellIs" dxfId="131" priority="5" stopIfTrue="1" operator="greaterThan">
      <formula>1</formula>
    </cfRule>
    <cfRule type="cellIs" dxfId="130" priority="6" stopIfTrue="1" operator="lessThan">
      <formula>1</formula>
    </cfRule>
  </conditionalFormatting>
  <conditionalFormatting sqref="I115">
    <cfRule type="cellIs" dxfId="129" priority="1" stopIfTrue="1" operator="greaterThan">
      <formula>1</formula>
    </cfRule>
    <cfRule type="cellIs" dxfId="128" priority="2" stopIfTrue="1" operator="lessThan">
      <formula>1</formula>
    </cfRule>
  </conditionalFormatting>
  <conditionalFormatting sqref="I132">
    <cfRule type="cellIs" dxfId="127" priority="23" stopIfTrue="1" operator="greaterThan">
      <formula>1</formula>
    </cfRule>
    <cfRule type="cellIs" dxfId="126" priority="24" stopIfTrue="1" operator="lessThan">
      <formula>1</formula>
    </cfRule>
  </conditionalFormatting>
  <conditionalFormatting sqref="I148">
    <cfRule type="cellIs" dxfId="125" priority="20" stopIfTrue="1" operator="lessThan">
      <formula>1</formula>
    </cfRule>
    <cfRule type="cellIs" dxfId="124" priority="19" stopIfTrue="1" operator="greaterThan">
      <formula>1</formula>
    </cfRule>
  </conditionalFormatting>
  <conditionalFormatting sqref="S2">
    <cfRule type="cellIs" dxfId="123" priority="33" stopIfTrue="1" operator="greaterThan">
      <formula>1</formula>
    </cfRule>
    <cfRule type="cellIs" dxfId="122" priority="34" stopIfTrue="1" operator="lessThan">
      <formula>1</formula>
    </cfRule>
  </conditionalFormatting>
  <conditionalFormatting sqref="S35">
    <cfRule type="cellIs" dxfId="121" priority="27" stopIfTrue="1" operator="greaterThan">
      <formula>1</formula>
    </cfRule>
    <cfRule type="cellIs" dxfId="120" priority="28" stopIfTrue="1" operator="lessThan">
      <formula>1</formula>
    </cfRule>
  </conditionalFormatting>
  <conditionalFormatting sqref="S67">
    <cfRule type="cellIs" dxfId="119" priority="10" stopIfTrue="1" operator="lessThan">
      <formula>1</formula>
    </cfRule>
    <cfRule type="cellIs" dxfId="118" priority="9" stopIfTrue="1" operator="greaterThan">
      <formula>1</formula>
    </cfRule>
  </conditionalFormatting>
  <conditionalFormatting sqref="S99">
    <cfRule type="cellIs" dxfId="117" priority="4" stopIfTrue="1" operator="lessThan">
      <formula>1</formula>
    </cfRule>
    <cfRule type="cellIs" dxfId="116" priority="3" stopIfTrue="1" operator="greaterThan">
      <formula>1</formula>
    </cfRule>
  </conditionalFormatting>
  <conditionalFormatting sqref="S132">
    <cfRule type="cellIs" dxfId="115" priority="21" stopIfTrue="1" operator="greaterThan">
      <formula>1</formula>
    </cfRule>
    <cfRule type="cellIs" dxfId="114" priority="22" stopIfTrue="1" operator="lessThan">
      <formula>1</formula>
    </cfRule>
  </conditionalFormatting>
  <conditionalFormatting sqref="BN67">
    <cfRule type="cellIs" dxfId="113" priority="17" stopIfTrue="1" operator="greaterThan">
      <formula>1</formula>
    </cfRule>
    <cfRule type="cellIs" dxfId="112" priority="18" stopIfTrue="1" operator="lessThan">
      <formula>1</formula>
    </cfRule>
  </conditionalFormatting>
  <conditionalFormatting sqref="BN83">
    <cfRule type="cellIs" dxfId="111" priority="14" stopIfTrue="1" operator="lessThan">
      <formula>1</formula>
    </cfRule>
    <cfRule type="cellIs" dxfId="110" priority="13" stopIfTrue="1" operator="greaterThan">
      <formula>1</formula>
    </cfRule>
  </conditionalFormatting>
  <conditionalFormatting sqref="BX67">
    <cfRule type="cellIs" dxfId="109" priority="16" stopIfTrue="1" operator="lessThan">
      <formula>1</formula>
    </cfRule>
    <cfRule type="cellIs" dxfId="108" priority="15" stopIfTrue="1" operator="greaterThan">
      <formula>1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255484-FC70-DE4D-BC66-64DEEDE46E6E}">
  <sheetPr>
    <tabColor rgb="FFFFFF00"/>
  </sheetPr>
  <dimension ref="A1:BX185"/>
  <sheetViews>
    <sheetView topLeftCell="C161" workbookViewId="0">
      <selection activeCell="M185" sqref="M185"/>
    </sheetView>
  </sheetViews>
  <sheetFormatPr baseColWidth="10" defaultRowHeight="16" x14ac:dyDescent="0.2"/>
  <cols>
    <col min="14" max="14" width="15" customWidth="1"/>
    <col min="15" max="15" width="15.5" customWidth="1"/>
  </cols>
  <sheetData>
    <row r="1" spans="1:19" x14ac:dyDescent="0.2">
      <c r="A1" s="20" t="s">
        <v>16</v>
      </c>
      <c r="B1" s="19" t="s">
        <v>15</v>
      </c>
      <c r="C1" s="19" t="s">
        <v>14</v>
      </c>
      <c r="D1" s="19" t="s">
        <v>35</v>
      </c>
      <c r="E1" s="19" t="s">
        <v>36</v>
      </c>
      <c r="F1" s="19" t="s">
        <v>37</v>
      </c>
      <c r="G1" s="19" t="s">
        <v>38</v>
      </c>
      <c r="H1" s="19" t="s">
        <v>39</v>
      </c>
      <c r="I1" s="18" t="s">
        <v>10</v>
      </c>
      <c r="K1" s="20" t="s">
        <v>16</v>
      </c>
      <c r="L1" s="19" t="s">
        <v>15</v>
      </c>
      <c r="M1" s="19" t="s">
        <v>14</v>
      </c>
      <c r="N1" s="19" t="s">
        <v>35</v>
      </c>
      <c r="O1" s="19" t="s">
        <v>36</v>
      </c>
      <c r="P1" s="19" t="s">
        <v>37</v>
      </c>
      <c r="Q1" s="19" t="s">
        <v>38</v>
      </c>
      <c r="R1" s="19" t="s">
        <v>39</v>
      </c>
      <c r="S1" s="18" t="s">
        <v>10</v>
      </c>
    </row>
    <row r="2" spans="1:19" x14ac:dyDescent="0.2">
      <c r="A2" s="17" t="s">
        <v>40</v>
      </c>
      <c r="B2" s="16" t="s">
        <v>41</v>
      </c>
      <c r="C2" s="4" t="s">
        <v>54</v>
      </c>
      <c r="D2" s="4"/>
      <c r="E2" s="15">
        <f>P19</f>
        <v>28.940799999999999</v>
      </c>
      <c r="F2" s="4">
        <f>AVERAGE(E2)</f>
        <v>28.940799999999999</v>
      </c>
      <c r="G2" s="4">
        <f>SUM(F2,-F9)</f>
        <v>8.0471000000000004</v>
      </c>
      <c r="H2" s="4">
        <f>SUM(G5,-G2)</f>
        <v>1.2836999999999996</v>
      </c>
      <c r="I2" s="14">
        <f>POWER(2,-H2)</f>
        <v>0.41074075263466403</v>
      </c>
      <c r="K2" s="17" t="s">
        <v>27</v>
      </c>
      <c r="L2" s="16" t="s">
        <v>26</v>
      </c>
      <c r="M2" s="4" t="s">
        <v>54</v>
      </c>
      <c r="N2" s="4"/>
      <c r="O2" s="15">
        <f>P19</f>
        <v>28.940799999999999</v>
      </c>
      <c r="P2" s="4">
        <f>AVERAGE(O2)</f>
        <v>28.940799999999999</v>
      </c>
      <c r="Q2" s="4">
        <f>SUM(P2,-P9)</f>
        <v>8.0471000000000004</v>
      </c>
      <c r="R2" s="4">
        <f>SUM(Q5,-Q2)</f>
        <v>4.9999999999883471E-4</v>
      </c>
      <c r="S2" s="14">
        <f>POWER(2,-R2)</f>
        <v>0.99965348645941021</v>
      </c>
    </row>
    <row r="3" spans="1:19" x14ac:dyDescent="0.2">
      <c r="A3" s="4" t="s">
        <v>5</v>
      </c>
      <c r="B3" s="7"/>
      <c r="C3" s="4" t="s">
        <v>54</v>
      </c>
      <c r="D3" s="7"/>
      <c r="F3" s="4"/>
      <c r="G3" s="4"/>
      <c r="H3" s="4"/>
      <c r="I3" s="5"/>
      <c r="K3" s="4" t="s">
        <v>5</v>
      </c>
      <c r="L3" s="7"/>
      <c r="M3" s="4" t="s">
        <v>54</v>
      </c>
      <c r="N3" s="7"/>
      <c r="P3" s="4"/>
      <c r="Q3" s="4"/>
      <c r="R3" s="4"/>
      <c r="S3" s="5"/>
    </row>
    <row r="4" spans="1:19" x14ac:dyDescent="0.2">
      <c r="A4" s="4" t="s">
        <v>5</v>
      </c>
      <c r="B4" s="7"/>
      <c r="C4" s="4"/>
      <c r="D4" s="7"/>
      <c r="E4" s="4">
        <v>0</v>
      </c>
      <c r="F4" s="4"/>
      <c r="G4" s="4"/>
      <c r="H4" s="4"/>
      <c r="I4" s="5"/>
      <c r="K4" s="4" t="s">
        <v>5</v>
      </c>
      <c r="L4" s="7"/>
      <c r="M4" s="4"/>
      <c r="N4" s="7"/>
      <c r="O4" s="4">
        <v>0</v>
      </c>
      <c r="P4" s="4"/>
      <c r="Q4" s="4"/>
      <c r="R4" s="4"/>
      <c r="S4" s="5"/>
    </row>
    <row r="5" spans="1:19" x14ac:dyDescent="0.2">
      <c r="A5" s="4" t="s">
        <v>6</v>
      </c>
      <c r="B5" s="7"/>
      <c r="C5" s="4" t="s">
        <v>54</v>
      </c>
      <c r="D5" s="6"/>
      <c r="E5">
        <f>P21</f>
        <v>30.519400000000001</v>
      </c>
      <c r="F5" s="4">
        <f>AVERAGE(E5:E6)</f>
        <v>30.519400000000001</v>
      </c>
      <c r="G5" s="4">
        <f>SUM(F5,-F12)</f>
        <v>9.3308</v>
      </c>
      <c r="H5" s="4"/>
      <c r="I5" s="5"/>
      <c r="K5" s="4" t="s">
        <v>6</v>
      </c>
      <c r="L5" s="7"/>
      <c r="M5" s="4" t="s">
        <v>54</v>
      </c>
      <c r="N5" s="6"/>
      <c r="O5" s="15">
        <f>P20</f>
        <v>28.938099999999999</v>
      </c>
      <c r="P5" s="4">
        <f>AVERAGE(O5:O6)</f>
        <v>28.938099999999999</v>
      </c>
      <c r="Q5" s="4">
        <f>SUM(P5,-P12)</f>
        <v>8.0475999999999992</v>
      </c>
      <c r="R5" s="4"/>
      <c r="S5" s="5"/>
    </row>
    <row r="6" spans="1:19" x14ac:dyDescent="0.2">
      <c r="A6" s="4" t="s">
        <v>6</v>
      </c>
      <c r="B6" s="7"/>
      <c r="C6" s="4" t="s">
        <v>54</v>
      </c>
      <c r="D6" s="4"/>
      <c r="E6" s="8" t="s">
        <v>7</v>
      </c>
      <c r="F6" s="4"/>
      <c r="G6" s="4"/>
      <c r="H6" s="4"/>
      <c r="I6" s="5"/>
      <c r="K6" s="4" t="s">
        <v>6</v>
      </c>
      <c r="L6" s="7"/>
      <c r="M6" s="4" t="s">
        <v>54</v>
      </c>
      <c r="N6" s="4"/>
      <c r="O6" s="8" t="s">
        <v>7</v>
      </c>
      <c r="P6" s="4"/>
      <c r="Q6" s="4"/>
      <c r="R6" s="4"/>
      <c r="S6" s="5"/>
    </row>
    <row r="7" spans="1:19" x14ac:dyDescent="0.2">
      <c r="A7" s="4" t="s">
        <v>6</v>
      </c>
      <c r="B7" s="7"/>
      <c r="C7" s="4"/>
      <c r="D7" s="6"/>
      <c r="E7" s="4">
        <v>0</v>
      </c>
      <c r="F7" s="4"/>
      <c r="G7" s="4"/>
      <c r="H7" s="4"/>
      <c r="I7" s="5"/>
      <c r="K7" s="4" t="s">
        <v>6</v>
      </c>
      <c r="L7" s="7"/>
      <c r="M7" s="4"/>
      <c r="N7" s="6"/>
      <c r="O7" s="4">
        <v>0</v>
      </c>
      <c r="P7" s="4"/>
      <c r="Q7" s="4"/>
      <c r="R7" s="4"/>
      <c r="S7" s="5"/>
    </row>
    <row r="8" spans="1:19" ht="17" thickBot="1" x14ac:dyDescent="0.25">
      <c r="A8" s="12" t="s">
        <v>4</v>
      </c>
      <c r="B8" s="7"/>
      <c r="C8" s="4"/>
      <c r="D8" s="11"/>
      <c r="E8" s="11"/>
      <c r="F8" s="11"/>
      <c r="G8" s="4"/>
      <c r="H8" s="4"/>
      <c r="I8" s="5"/>
      <c r="K8" s="12" t="s">
        <v>4</v>
      </c>
      <c r="L8" s="7"/>
      <c r="M8" s="4"/>
      <c r="N8" s="11"/>
      <c r="O8" s="11"/>
      <c r="P8" s="11"/>
      <c r="Q8" s="4"/>
      <c r="R8" s="4"/>
      <c r="S8" s="5"/>
    </row>
    <row r="9" spans="1:19" ht="17" thickTop="1" x14ac:dyDescent="0.2">
      <c r="A9" s="4" t="s">
        <v>8</v>
      </c>
      <c r="B9" s="7"/>
      <c r="C9" s="4" t="s">
        <v>20</v>
      </c>
      <c r="D9" s="7"/>
      <c r="E9" s="10">
        <f>O19</f>
        <v>20.893699999999999</v>
      </c>
      <c r="F9" s="4">
        <f>AVERAGE(E9)</f>
        <v>20.893699999999999</v>
      </c>
      <c r="G9" s="4"/>
      <c r="H9" s="4"/>
      <c r="I9" s="5"/>
      <c r="K9" s="4" t="s">
        <v>8</v>
      </c>
      <c r="L9" s="7"/>
      <c r="M9" s="4" t="s">
        <v>20</v>
      </c>
      <c r="N9" s="7"/>
      <c r="O9" s="10">
        <f>O19</f>
        <v>20.893699999999999</v>
      </c>
      <c r="P9" s="4">
        <f>AVERAGE(O9)</f>
        <v>20.893699999999999</v>
      </c>
      <c r="Q9" s="4"/>
      <c r="R9" s="4"/>
      <c r="S9" s="5"/>
    </row>
    <row r="10" spans="1:19" x14ac:dyDescent="0.2">
      <c r="A10" s="4" t="s">
        <v>5</v>
      </c>
      <c r="B10" s="7"/>
      <c r="C10" s="4" t="s">
        <v>20</v>
      </c>
      <c r="D10" s="7"/>
      <c r="F10" s="4"/>
      <c r="G10" s="4"/>
      <c r="H10" s="4"/>
      <c r="I10" s="5"/>
      <c r="K10" s="4" t="s">
        <v>5</v>
      </c>
      <c r="L10" s="7"/>
      <c r="M10" s="4" t="s">
        <v>20</v>
      </c>
      <c r="N10" s="7"/>
      <c r="P10" s="4"/>
      <c r="Q10" s="4"/>
      <c r="R10" s="4"/>
      <c r="S10" s="5"/>
    </row>
    <row r="11" spans="1:19" x14ac:dyDescent="0.2">
      <c r="A11" s="4" t="s">
        <v>5</v>
      </c>
      <c r="B11" s="7"/>
      <c r="C11" s="4"/>
      <c r="D11" s="7"/>
      <c r="E11" s="4">
        <v>0</v>
      </c>
      <c r="F11" s="4"/>
      <c r="G11" s="4"/>
      <c r="H11" s="4"/>
      <c r="I11" s="5"/>
      <c r="K11" s="4" t="s">
        <v>5</v>
      </c>
      <c r="L11" s="7"/>
      <c r="M11" s="4"/>
      <c r="N11" s="7"/>
      <c r="O11" s="4">
        <v>0</v>
      </c>
      <c r="P11" s="4"/>
      <c r="Q11" s="4"/>
      <c r="R11" s="4"/>
      <c r="S11" s="5"/>
    </row>
    <row r="12" spans="1:19" x14ac:dyDescent="0.2">
      <c r="A12" s="4" t="s">
        <v>6</v>
      </c>
      <c r="B12" s="7"/>
      <c r="C12" s="4" t="s">
        <v>20</v>
      </c>
      <c r="D12" s="6"/>
      <c r="E12">
        <f>O21</f>
        <v>21.188600000000001</v>
      </c>
      <c r="F12" s="4">
        <f>AVERAGE(E12:E13)</f>
        <v>21.188600000000001</v>
      </c>
      <c r="G12" s="4"/>
      <c r="H12" s="4"/>
      <c r="I12" s="5"/>
      <c r="K12" s="4" t="s">
        <v>6</v>
      </c>
      <c r="L12" s="7"/>
      <c r="M12" s="4" t="s">
        <v>20</v>
      </c>
      <c r="N12" s="6"/>
      <c r="O12" s="21">
        <f>O20</f>
        <v>20.890499999999999</v>
      </c>
      <c r="P12" s="4">
        <f>AVERAGE(O12:O13)</f>
        <v>20.890499999999999</v>
      </c>
      <c r="Q12" s="4"/>
      <c r="R12" s="4"/>
      <c r="S12" s="5"/>
    </row>
    <row r="13" spans="1:19" x14ac:dyDescent="0.2">
      <c r="A13" s="4" t="s">
        <v>6</v>
      </c>
      <c r="B13" s="7"/>
      <c r="C13" s="4" t="s">
        <v>20</v>
      </c>
      <c r="D13" s="6"/>
      <c r="E13" s="8" t="s">
        <v>7</v>
      </c>
      <c r="F13" s="4"/>
      <c r="G13" s="4"/>
      <c r="H13" s="4"/>
      <c r="I13" s="5"/>
      <c r="K13" s="4" t="s">
        <v>6</v>
      </c>
      <c r="L13" s="7"/>
      <c r="M13" s="4" t="s">
        <v>20</v>
      </c>
      <c r="N13" s="6"/>
      <c r="O13" s="8" t="s">
        <v>7</v>
      </c>
      <c r="P13" s="4"/>
      <c r="Q13" s="4"/>
      <c r="R13" s="4"/>
      <c r="S13" s="5"/>
    </row>
    <row r="14" spans="1:19" x14ac:dyDescent="0.2">
      <c r="A14" s="4" t="s">
        <v>6</v>
      </c>
      <c r="B14" s="7"/>
      <c r="C14" s="4"/>
      <c r="D14" s="6"/>
      <c r="E14" s="4">
        <v>0</v>
      </c>
      <c r="F14" s="4"/>
      <c r="G14" s="4"/>
      <c r="H14" s="4"/>
      <c r="I14" s="5"/>
      <c r="K14" s="4" t="s">
        <v>6</v>
      </c>
      <c r="L14" s="7"/>
      <c r="M14" s="4"/>
      <c r="N14" s="6"/>
      <c r="O14" s="4">
        <v>0</v>
      </c>
      <c r="P14" s="4"/>
      <c r="Q14" s="4"/>
      <c r="R14" s="4"/>
      <c r="S14" s="5"/>
    </row>
    <row r="15" spans="1:19" ht="17" thickBot="1" x14ac:dyDescent="0.25">
      <c r="A15" s="4" t="s">
        <v>5</v>
      </c>
      <c r="B15" s="3" t="s">
        <v>4</v>
      </c>
      <c r="C15" s="4"/>
      <c r="D15" s="3"/>
      <c r="E15" s="3"/>
      <c r="F15" s="3"/>
      <c r="G15" s="3"/>
      <c r="H15" s="3"/>
      <c r="I15" s="2"/>
      <c r="K15" s="4" t="s">
        <v>5</v>
      </c>
      <c r="L15" s="3" t="s">
        <v>4</v>
      </c>
      <c r="M15" s="4"/>
      <c r="N15" s="3"/>
      <c r="O15" s="3"/>
      <c r="P15" s="3"/>
      <c r="Q15" s="3"/>
      <c r="R15" s="3"/>
      <c r="S15" s="2"/>
    </row>
    <row r="16" spans="1:19" ht="17" thickBot="1" x14ac:dyDescent="0.25"/>
    <row r="17" spans="1:16" x14ac:dyDescent="0.2">
      <c r="A17" s="20" t="s">
        <v>16</v>
      </c>
      <c r="B17" s="19" t="s">
        <v>15</v>
      </c>
      <c r="C17" s="19" t="s">
        <v>14</v>
      </c>
      <c r="D17" s="19" t="s">
        <v>13</v>
      </c>
      <c r="E17" s="19" t="s">
        <v>12</v>
      </c>
      <c r="F17" s="19" t="s">
        <v>11</v>
      </c>
      <c r="G17" s="19" t="s">
        <v>24</v>
      </c>
      <c r="H17" s="19" t="s">
        <v>25</v>
      </c>
      <c r="I17" s="18" t="s">
        <v>10</v>
      </c>
    </row>
    <row r="18" spans="1:16" x14ac:dyDescent="0.2">
      <c r="A18" s="17" t="s">
        <v>21</v>
      </c>
      <c r="B18" s="16" t="s">
        <v>28</v>
      </c>
      <c r="C18" s="4" t="s">
        <v>54</v>
      </c>
      <c r="D18" s="4"/>
      <c r="E18" s="15">
        <f>P19</f>
        <v>28.940799999999999</v>
      </c>
      <c r="F18" s="4">
        <f>AVERAGE(E18:E19)</f>
        <v>28.940799999999999</v>
      </c>
      <c r="G18" s="4">
        <f>SUM(F18,-F25)</f>
        <v>8.0471000000000004</v>
      </c>
      <c r="H18" s="4">
        <f>SUM(G21,-G18)</f>
        <v>1.3422999999999981</v>
      </c>
      <c r="I18" s="14">
        <f>POWER(2,-H18)</f>
        <v>0.39439140051255728</v>
      </c>
      <c r="O18" s="13" t="s">
        <v>20</v>
      </c>
      <c r="P18" s="13" t="s">
        <v>54</v>
      </c>
    </row>
    <row r="19" spans="1:16" x14ac:dyDescent="0.2">
      <c r="A19" s="4" t="s">
        <v>5</v>
      </c>
      <c r="B19" s="7"/>
      <c r="C19" s="4" t="s">
        <v>54</v>
      </c>
      <c r="D19" s="7"/>
      <c r="E19" s="8" t="s">
        <v>7</v>
      </c>
      <c r="F19" s="4"/>
      <c r="G19" s="4"/>
      <c r="H19" s="4"/>
      <c r="I19" s="5"/>
      <c r="N19" s="25" t="s">
        <v>70</v>
      </c>
      <c r="O19" s="25">
        <v>20.893699999999999</v>
      </c>
      <c r="P19" s="25">
        <v>28.940799999999999</v>
      </c>
    </row>
    <row r="20" spans="1:16" x14ac:dyDescent="0.2">
      <c r="A20" s="4" t="s">
        <v>5</v>
      </c>
      <c r="B20" s="7"/>
      <c r="C20" s="4"/>
      <c r="D20" s="7"/>
      <c r="E20" s="4">
        <v>0</v>
      </c>
      <c r="F20" s="4"/>
      <c r="G20" s="4"/>
      <c r="H20" s="4"/>
      <c r="I20" s="5"/>
      <c r="N20" s="25" t="s">
        <v>70</v>
      </c>
      <c r="O20" s="25">
        <v>20.890499999999999</v>
      </c>
      <c r="P20" s="25">
        <v>28.938099999999999</v>
      </c>
    </row>
    <row r="21" spans="1:16" x14ac:dyDescent="0.2">
      <c r="A21" s="4" t="s">
        <v>6</v>
      </c>
      <c r="B21" s="7"/>
      <c r="C21" s="4" t="s">
        <v>54</v>
      </c>
      <c r="D21" s="6"/>
      <c r="E21">
        <f>P22</f>
        <v>30.6357</v>
      </c>
      <c r="F21" s="4">
        <f>AVERAGE(E21:E22)</f>
        <v>30.6357</v>
      </c>
      <c r="G21" s="4">
        <f>SUM(F21,-F28)</f>
        <v>9.3893999999999984</v>
      </c>
      <c r="H21" s="4"/>
      <c r="I21" s="5"/>
      <c r="N21" s="25" t="s">
        <v>65</v>
      </c>
      <c r="O21" s="25">
        <v>21.188600000000001</v>
      </c>
      <c r="P21" s="25">
        <v>30.519400000000001</v>
      </c>
    </row>
    <row r="22" spans="1:16" x14ac:dyDescent="0.2">
      <c r="A22" s="4" t="s">
        <v>6</v>
      </c>
      <c r="B22" s="7"/>
      <c r="C22" s="4" t="s">
        <v>54</v>
      </c>
      <c r="D22" s="4"/>
      <c r="E22" s="8" t="s">
        <v>7</v>
      </c>
      <c r="F22" s="4"/>
      <c r="G22" s="4"/>
      <c r="H22" s="4"/>
      <c r="I22" s="5"/>
      <c r="N22" s="25" t="s">
        <v>65</v>
      </c>
      <c r="O22" s="25">
        <v>21.246300000000002</v>
      </c>
      <c r="P22" s="25">
        <v>30.6357</v>
      </c>
    </row>
    <row r="23" spans="1:16" x14ac:dyDescent="0.2">
      <c r="A23" s="4" t="s">
        <v>6</v>
      </c>
      <c r="B23" s="7"/>
      <c r="C23" s="4"/>
      <c r="D23" s="6"/>
      <c r="E23" s="4">
        <v>0</v>
      </c>
      <c r="F23" s="4"/>
      <c r="G23" s="4"/>
      <c r="H23" s="4"/>
      <c r="I23" s="5"/>
    </row>
    <row r="24" spans="1:16" ht="17" thickBot="1" x14ac:dyDescent="0.25">
      <c r="A24" s="12" t="s">
        <v>4</v>
      </c>
      <c r="B24" s="7"/>
      <c r="C24" s="4"/>
      <c r="D24" s="11"/>
      <c r="E24" s="11"/>
      <c r="F24" s="11"/>
      <c r="G24" s="4"/>
      <c r="H24" s="4"/>
      <c r="I24" s="5"/>
    </row>
    <row r="25" spans="1:16" ht="17" thickTop="1" x14ac:dyDescent="0.2">
      <c r="A25" s="4" t="s">
        <v>8</v>
      </c>
      <c r="B25" s="7"/>
      <c r="C25" s="4" t="s">
        <v>20</v>
      </c>
      <c r="D25" s="7"/>
      <c r="E25" s="10">
        <f>O19</f>
        <v>20.893699999999999</v>
      </c>
      <c r="F25" s="4">
        <f>AVERAGE(E25:E26)</f>
        <v>20.893699999999999</v>
      </c>
      <c r="G25" s="4"/>
      <c r="H25" s="4"/>
      <c r="I25" s="5"/>
    </row>
    <row r="26" spans="1:16" x14ac:dyDescent="0.2">
      <c r="A26" s="4" t="s">
        <v>5</v>
      </c>
      <c r="B26" s="7"/>
      <c r="C26" s="4" t="s">
        <v>20</v>
      </c>
      <c r="D26" s="7"/>
      <c r="E26" s="8" t="s">
        <v>7</v>
      </c>
      <c r="F26" s="4"/>
      <c r="G26" s="4"/>
      <c r="H26" s="4"/>
      <c r="I26" s="5"/>
    </row>
    <row r="27" spans="1:16" x14ac:dyDescent="0.2">
      <c r="A27" s="4" t="s">
        <v>5</v>
      </c>
      <c r="B27" s="7"/>
      <c r="C27" s="4"/>
      <c r="D27" s="7"/>
      <c r="E27" s="4">
        <v>0</v>
      </c>
      <c r="F27" s="4"/>
      <c r="G27" s="4"/>
      <c r="H27" s="4"/>
      <c r="I27" s="5"/>
    </row>
    <row r="28" spans="1:16" x14ac:dyDescent="0.2">
      <c r="A28" s="4" t="s">
        <v>6</v>
      </c>
      <c r="B28" s="7"/>
      <c r="C28" s="4" t="s">
        <v>20</v>
      </c>
      <c r="D28" s="6"/>
      <c r="E28">
        <f>O22</f>
        <v>21.246300000000002</v>
      </c>
      <c r="F28" s="4">
        <f>AVERAGE(E28:E29)</f>
        <v>21.246300000000002</v>
      </c>
      <c r="G28" s="4"/>
      <c r="H28" s="4"/>
      <c r="I28" s="5"/>
    </row>
    <row r="29" spans="1:16" x14ac:dyDescent="0.2">
      <c r="A29" s="4" t="s">
        <v>6</v>
      </c>
      <c r="B29" s="7"/>
      <c r="C29" s="4" t="s">
        <v>20</v>
      </c>
      <c r="D29" s="6"/>
      <c r="E29" s="8" t="s">
        <v>7</v>
      </c>
      <c r="F29" s="4"/>
      <c r="G29" s="4"/>
      <c r="H29" s="4"/>
      <c r="I29" s="5"/>
    </row>
    <row r="30" spans="1:16" x14ac:dyDescent="0.2">
      <c r="A30" s="4" t="s">
        <v>6</v>
      </c>
      <c r="B30" s="7"/>
      <c r="C30" s="4"/>
      <c r="D30" s="6"/>
      <c r="E30" s="4">
        <v>0</v>
      </c>
      <c r="F30" s="4"/>
      <c r="G30" s="4"/>
      <c r="H30" s="4"/>
      <c r="I30" s="5"/>
    </row>
    <row r="31" spans="1:16" ht="17" thickBot="1" x14ac:dyDescent="0.25">
      <c r="A31" s="4" t="s">
        <v>5</v>
      </c>
      <c r="B31" s="3" t="s">
        <v>4</v>
      </c>
      <c r="C31" s="4"/>
      <c r="D31" s="3"/>
      <c r="E31" s="3"/>
      <c r="F31" s="3"/>
      <c r="G31" s="3"/>
      <c r="H31" s="3"/>
      <c r="I31" s="2"/>
    </row>
    <row r="33" spans="1:19" ht="17" thickBot="1" x14ac:dyDescent="0.25"/>
    <row r="34" spans="1:19" x14ac:dyDescent="0.2">
      <c r="A34" s="20" t="s">
        <v>16</v>
      </c>
      <c r="B34" s="19" t="s">
        <v>15</v>
      </c>
      <c r="C34" s="19" t="s">
        <v>14</v>
      </c>
      <c r="D34" s="19" t="s">
        <v>13</v>
      </c>
      <c r="E34" s="19" t="s">
        <v>12</v>
      </c>
      <c r="F34" s="19" t="s">
        <v>11</v>
      </c>
      <c r="G34" s="19" t="s">
        <v>24</v>
      </c>
      <c r="H34" s="19" t="s">
        <v>25</v>
      </c>
      <c r="I34" s="18" t="s">
        <v>10</v>
      </c>
      <c r="K34" s="20" t="s">
        <v>16</v>
      </c>
      <c r="L34" s="19" t="s">
        <v>15</v>
      </c>
      <c r="M34" s="19" t="s">
        <v>14</v>
      </c>
      <c r="N34" s="19" t="s">
        <v>13</v>
      </c>
      <c r="O34" s="19" t="s">
        <v>12</v>
      </c>
      <c r="P34" s="19" t="s">
        <v>11</v>
      </c>
      <c r="Q34" s="19" t="s">
        <v>24</v>
      </c>
      <c r="R34" s="19" t="s">
        <v>25</v>
      </c>
      <c r="S34" s="18" t="s">
        <v>10</v>
      </c>
    </row>
    <row r="35" spans="1:19" x14ac:dyDescent="0.2">
      <c r="A35" s="17" t="s">
        <v>19</v>
      </c>
      <c r="B35" s="16" t="s">
        <v>26</v>
      </c>
      <c r="C35" s="4" t="s">
        <v>54</v>
      </c>
      <c r="D35" s="4"/>
      <c r="E35" s="15">
        <f>P53</f>
        <v>32.3949</v>
      </c>
      <c r="F35" s="4">
        <f>AVERAGE(E35)</f>
        <v>32.3949</v>
      </c>
      <c r="G35" s="4">
        <f>SUM(F35,-F42)</f>
        <v>11.2454</v>
      </c>
      <c r="H35" s="4">
        <f>SUM(G38,-G35)</f>
        <v>-3.2853999999999992</v>
      </c>
      <c r="I35" s="14">
        <f>POWER(2,-H35)</f>
        <v>9.7499850045299361</v>
      </c>
      <c r="K35" s="17" t="s">
        <v>29</v>
      </c>
      <c r="L35" s="16" t="s">
        <v>26</v>
      </c>
      <c r="M35" s="4" t="s">
        <v>54</v>
      </c>
      <c r="N35" s="4"/>
      <c r="O35" s="15">
        <f>P53</f>
        <v>32.3949</v>
      </c>
      <c r="P35" s="4">
        <f>AVERAGE(O35)</f>
        <v>32.3949</v>
      </c>
      <c r="Q35" s="4">
        <f>SUM(P35,-P42)</f>
        <v>11.2454</v>
      </c>
      <c r="R35" s="4">
        <f>SUM(Q38,-Q35)</f>
        <v>-0.26529999999999632</v>
      </c>
      <c r="S35" s="14">
        <f>POWER(2,-R35)</f>
        <v>1.2018859487004199</v>
      </c>
    </row>
    <row r="36" spans="1:19" x14ac:dyDescent="0.2">
      <c r="A36" s="4" t="s">
        <v>5</v>
      </c>
      <c r="B36" s="7"/>
      <c r="C36" s="4" t="s">
        <v>54</v>
      </c>
      <c r="D36" s="7"/>
      <c r="F36" s="4"/>
      <c r="G36" s="4"/>
      <c r="H36" s="4"/>
      <c r="I36" s="5"/>
      <c r="K36" s="4" t="s">
        <v>5</v>
      </c>
      <c r="L36" s="7"/>
      <c r="M36" s="4" t="s">
        <v>54</v>
      </c>
      <c r="N36" s="7"/>
      <c r="P36" s="4"/>
      <c r="Q36" s="4"/>
      <c r="R36" s="4"/>
      <c r="S36" s="5"/>
    </row>
    <row r="37" spans="1:19" x14ac:dyDescent="0.2">
      <c r="A37" s="4" t="s">
        <v>5</v>
      </c>
      <c r="B37" s="7"/>
      <c r="C37" s="4"/>
      <c r="D37" s="7"/>
      <c r="E37" s="4">
        <v>0</v>
      </c>
      <c r="F37" s="4"/>
      <c r="G37" s="4"/>
      <c r="H37" s="4"/>
      <c r="I37" s="5"/>
      <c r="K37" s="4" t="s">
        <v>5</v>
      </c>
      <c r="L37" s="7"/>
      <c r="M37" s="4"/>
      <c r="N37" s="7"/>
      <c r="O37" s="4">
        <v>0</v>
      </c>
      <c r="P37" s="4"/>
      <c r="Q37" s="4"/>
      <c r="R37" s="4"/>
      <c r="S37" s="5"/>
    </row>
    <row r="38" spans="1:19" x14ac:dyDescent="0.2">
      <c r="A38" s="4" t="s">
        <v>6</v>
      </c>
      <c r="B38" s="7"/>
      <c r="C38" s="4" t="s">
        <v>54</v>
      </c>
      <c r="D38" s="6"/>
      <c r="E38">
        <f>P55</f>
        <v>27.8932</v>
      </c>
      <c r="F38" s="4">
        <f>AVERAGE(E38:E39)</f>
        <v>27.8932</v>
      </c>
      <c r="G38" s="4">
        <f>SUM(F38,-F45)</f>
        <v>7.9600000000000009</v>
      </c>
      <c r="H38" s="4"/>
      <c r="I38" s="5"/>
      <c r="K38" s="4" t="s">
        <v>6</v>
      </c>
      <c r="L38" s="7"/>
      <c r="M38" s="4" t="s">
        <v>54</v>
      </c>
      <c r="N38" s="6"/>
      <c r="O38" s="15">
        <f>P54</f>
        <v>32.075000000000003</v>
      </c>
      <c r="P38" s="4">
        <f>AVERAGE(O38:O39)</f>
        <v>32.075000000000003</v>
      </c>
      <c r="Q38" s="4">
        <f>SUM(P38,-P45)</f>
        <v>10.980100000000004</v>
      </c>
      <c r="R38" s="4"/>
      <c r="S38" s="5"/>
    </row>
    <row r="39" spans="1:19" x14ac:dyDescent="0.2">
      <c r="A39" s="4" t="s">
        <v>6</v>
      </c>
      <c r="B39" s="7"/>
      <c r="C39" s="4" t="s">
        <v>54</v>
      </c>
      <c r="D39" s="4"/>
      <c r="E39" s="8" t="s">
        <v>7</v>
      </c>
      <c r="F39" s="4"/>
      <c r="G39" s="4"/>
      <c r="H39" s="4"/>
      <c r="I39" s="5"/>
      <c r="K39" s="4" t="s">
        <v>6</v>
      </c>
      <c r="L39" s="7"/>
      <c r="M39" s="4" t="s">
        <v>54</v>
      </c>
      <c r="N39" s="4"/>
      <c r="O39" s="8" t="s">
        <v>7</v>
      </c>
      <c r="P39" s="4"/>
      <c r="Q39" s="4"/>
      <c r="R39" s="4"/>
      <c r="S39" s="5"/>
    </row>
    <row r="40" spans="1:19" x14ac:dyDescent="0.2">
      <c r="A40" s="4" t="s">
        <v>6</v>
      </c>
      <c r="B40" s="7"/>
      <c r="C40" s="4"/>
      <c r="D40" s="6"/>
      <c r="E40" s="4">
        <v>0</v>
      </c>
      <c r="F40" s="4"/>
      <c r="G40" s="4"/>
      <c r="H40" s="4"/>
      <c r="I40" s="5"/>
      <c r="K40" s="4" t="s">
        <v>6</v>
      </c>
      <c r="L40" s="7"/>
      <c r="M40" s="4"/>
      <c r="N40" s="6"/>
      <c r="O40" s="4">
        <v>0</v>
      </c>
      <c r="P40" s="4"/>
      <c r="Q40" s="4"/>
      <c r="R40" s="4"/>
      <c r="S40" s="5"/>
    </row>
    <row r="41" spans="1:19" ht="17" thickBot="1" x14ac:dyDescent="0.25">
      <c r="A41" s="12" t="s">
        <v>4</v>
      </c>
      <c r="B41" s="7"/>
      <c r="C41" s="4"/>
      <c r="D41" s="11"/>
      <c r="E41" s="11"/>
      <c r="F41" s="11"/>
      <c r="G41" s="4"/>
      <c r="H41" s="4"/>
      <c r="I41" s="5"/>
      <c r="K41" s="12" t="s">
        <v>4</v>
      </c>
      <c r="L41" s="7"/>
      <c r="M41" s="4"/>
      <c r="N41" s="11"/>
      <c r="O41" s="11"/>
      <c r="P41" s="11"/>
      <c r="Q41" s="4"/>
      <c r="R41" s="4"/>
      <c r="S41" s="5"/>
    </row>
    <row r="42" spans="1:19" ht="17" thickTop="1" x14ac:dyDescent="0.2">
      <c r="A42" s="4" t="s">
        <v>8</v>
      </c>
      <c r="B42" s="7"/>
      <c r="C42" s="4" t="s">
        <v>20</v>
      </c>
      <c r="D42" s="7"/>
      <c r="E42" s="10">
        <f>O53</f>
        <v>21.1495</v>
      </c>
      <c r="F42" s="4">
        <f>AVERAGE(E42)</f>
        <v>21.1495</v>
      </c>
      <c r="G42" s="4"/>
      <c r="H42" s="4"/>
      <c r="I42" s="5"/>
      <c r="K42" s="4" t="s">
        <v>8</v>
      </c>
      <c r="L42" s="7"/>
      <c r="M42" s="4" t="s">
        <v>20</v>
      </c>
      <c r="N42" s="7"/>
      <c r="O42" s="10">
        <f>O53</f>
        <v>21.1495</v>
      </c>
      <c r="P42" s="4">
        <f>AVERAGE(O42)</f>
        <v>21.1495</v>
      </c>
      <c r="Q42" s="4"/>
      <c r="R42" s="4"/>
      <c r="S42" s="5"/>
    </row>
    <row r="43" spans="1:19" x14ac:dyDescent="0.2">
      <c r="A43" s="4" t="s">
        <v>5</v>
      </c>
      <c r="B43" s="7"/>
      <c r="C43" s="4" t="s">
        <v>20</v>
      </c>
      <c r="D43" s="7"/>
      <c r="F43" s="4"/>
      <c r="G43" s="4"/>
      <c r="H43" s="4"/>
      <c r="I43" s="5"/>
      <c r="K43" s="4" t="s">
        <v>5</v>
      </c>
      <c r="L43" s="7"/>
      <c r="M43" s="4" t="s">
        <v>20</v>
      </c>
      <c r="N43" s="7"/>
      <c r="P43" s="4"/>
      <c r="Q43" s="4"/>
      <c r="R43" s="4"/>
      <c r="S43" s="5"/>
    </row>
    <row r="44" spans="1:19" x14ac:dyDescent="0.2">
      <c r="A44" s="4" t="s">
        <v>5</v>
      </c>
      <c r="B44" s="7"/>
      <c r="C44" s="4"/>
      <c r="D44" s="7"/>
      <c r="E44" s="4">
        <v>0</v>
      </c>
      <c r="F44" s="4"/>
      <c r="G44" s="4"/>
      <c r="H44" s="4"/>
      <c r="I44" s="5"/>
      <c r="K44" s="4" t="s">
        <v>5</v>
      </c>
      <c r="L44" s="7"/>
      <c r="M44" s="4"/>
      <c r="N44" s="7"/>
      <c r="O44" s="4">
        <v>0</v>
      </c>
      <c r="P44" s="4"/>
      <c r="Q44" s="4"/>
      <c r="R44" s="4"/>
      <c r="S44" s="5"/>
    </row>
    <row r="45" spans="1:19" x14ac:dyDescent="0.2">
      <c r="A45" s="4" t="s">
        <v>6</v>
      </c>
      <c r="B45" s="7"/>
      <c r="C45" s="4" t="s">
        <v>20</v>
      </c>
      <c r="D45" s="6"/>
      <c r="E45">
        <f>O55</f>
        <v>19.933199999999999</v>
      </c>
      <c r="F45" s="4">
        <f>AVERAGE(E45:E46)</f>
        <v>19.933199999999999</v>
      </c>
      <c r="G45" s="4"/>
      <c r="H45" s="4"/>
      <c r="I45" s="5"/>
      <c r="K45" s="4" t="s">
        <v>6</v>
      </c>
      <c r="L45" s="7"/>
      <c r="M45" s="4" t="s">
        <v>20</v>
      </c>
      <c r="N45" s="6"/>
      <c r="O45" s="21">
        <f>O54</f>
        <v>21.094899999999999</v>
      </c>
      <c r="P45" s="4">
        <f>AVERAGE(O45:O46)</f>
        <v>21.094899999999999</v>
      </c>
      <c r="Q45" s="4"/>
      <c r="R45" s="4"/>
      <c r="S45" s="5"/>
    </row>
    <row r="46" spans="1:19" x14ac:dyDescent="0.2">
      <c r="A46" s="4" t="s">
        <v>6</v>
      </c>
      <c r="B46" s="7"/>
      <c r="C46" s="4" t="s">
        <v>20</v>
      </c>
      <c r="D46" s="6"/>
      <c r="E46" s="8" t="s">
        <v>7</v>
      </c>
      <c r="F46" s="4"/>
      <c r="G46" s="4"/>
      <c r="H46" s="4"/>
      <c r="I46" s="5"/>
      <c r="K46" s="4" t="s">
        <v>6</v>
      </c>
      <c r="L46" s="7"/>
      <c r="M46" s="4" t="s">
        <v>20</v>
      </c>
      <c r="N46" s="6"/>
      <c r="O46" s="8" t="s">
        <v>7</v>
      </c>
      <c r="P46" s="4"/>
      <c r="Q46" s="4"/>
      <c r="R46" s="4"/>
      <c r="S46" s="5"/>
    </row>
    <row r="47" spans="1:19" x14ac:dyDescent="0.2">
      <c r="A47" s="4" t="s">
        <v>6</v>
      </c>
      <c r="B47" s="7"/>
      <c r="C47" s="4"/>
      <c r="D47" s="6"/>
      <c r="E47" s="4">
        <v>0</v>
      </c>
      <c r="F47" s="4"/>
      <c r="G47" s="4"/>
      <c r="H47" s="4"/>
      <c r="I47" s="5"/>
      <c r="K47" s="4" t="s">
        <v>6</v>
      </c>
      <c r="L47" s="7"/>
      <c r="M47" s="4"/>
      <c r="N47" s="6"/>
      <c r="O47" s="4">
        <v>0</v>
      </c>
      <c r="P47" s="4"/>
      <c r="Q47" s="4"/>
      <c r="R47" s="4"/>
      <c r="S47" s="5"/>
    </row>
    <row r="48" spans="1:19" ht="17" thickBot="1" x14ac:dyDescent="0.25">
      <c r="A48" s="4" t="s">
        <v>5</v>
      </c>
      <c r="B48" s="3" t="s">
        <v>4</v>
      </c>
      <c r="C48" s="4"/>
      <c r="D48" s="3"/>
      <c r="E48" s="3"/>
      <c r="F48" s="3"/>
      <c r="G48" s="3"/>
      <c r="H48" s="3"/>
      <c r="I48" s="2"/>
      <c r="K48" s="4" t="s">
        <v>5</v>
      </c>
      <c r="L48" s="3" t="s">
        <v>4</v>
      </c>
      <c r="M48" s="4"/>
      <c r="N48" s="3"/>
      <c r="O48" s="3"/>
      <c r="P48" s="3"/>
      <c r="Q48" s="3"/>
      <c r="R48" s="3"/>
      <c r="S48" s="2"/>
    </row>
    <row r="49" spans="1:16" ht="17" thickBot="1" x14ac:dyDescent="0.25"/>
    <row r="50" spans="1:16" x14ac:dyDescent="0.2">
      <c r="A50" s="20" t="s">
        <v>16</v>
      </c>
      <c r="B50" s="19" t="s">
        <v>15</v>
      </c>
      <c r="C50" s="19" t="s">
        <v>14</v>
      </c>
      <c r="D50" s="19" t="s">
        <v>13</v>
      </c>
      <c r="E50" s="19" t="s">
        <v>12</v>
      </c>
      <c r="F50" s="19" t="s">
        <v>11</v>
      </c>
      <c r="G50" s="19" t="s">
        <v>24</v>
      </c>
      <c r="H50" s="19" t="s">
        <v>25</v>
      </c>
      <c r="I50" s="18" t="s">
        <v>10</v>
      </c>
    </row>
    <row r="51" spans="1:16" x14ac:dyDescent="0.2">
      <c r="A51" s="17" t="s">
        <v>19</v>
      </c>
      <c r="B51" s="16" t="s">
        <v>28</v>
      </c>
      <c r="C51" s="4" t="s">
        <v>54</v>
      </c>
      <c r="D51" s="4"/>
      <c r="E51" s="15">
        <f>P53</f>
        <v>32.3949</v>
      </c>
      <c r="F51" s="4">
        <f>AVERAGE(E51:E52)</f>
        <v>32.3949</v>
      </c>
      <c r="G51" s="4">
        <f>SUM(F51,-F58)</f>
        <v>11.2454</v>
      </c>
      <c r="H51" s="4">
        <f>SUM(G54,-G51)</f>
        <v>-3.0781000000000027</v>
      </c>
      <c r="I51" s="14">
        <f>POWER(2,-H51)</f>
        <v>8.4450150846566245</v>
      </c>
    </row>
    <row r="52" spans="1:16" x14ac:dyDescent="0.2">
      <c r="A52" s="4" t="s">
        <v>5</v>
      </c>
      <c r="B52" s="7"/>
      <c r="C52" s="4" t="s">
        <v>54</v>
      </c>
      <c r="D52" s="7"/>
      <c r="E52" s="8" t="s">
        <v>7</v>
      </c>
      <c r="F52" s="4"/>
      <c r="G52" s="4"/>
      <c r="H52" s="4"/>
      <c r="I52" s="5"/>
      <c r="O52" s="13" t="s">
        <v>20</v>
      </c>
      <c r="P52" s="13" t="s">
        <v>54</v>
      </c>
    </row>
    <row r="53" spans="1:16" x14ac:dyDescent="0.2">
      <c r="A53" s="4" t="s">
        <v>5</v>
      </c>
      <c r="B53" s="7"/>
      <c r="C53" s="4"/>
      <c r="D53" s="7"/>
      <c r="E53" s="4">
        <v>0</v>
      </c>
      <c r="F53" s="4"/>
      <c r="G53" s="4"/>
      <c r="H53" s="4"/>
      <c r="I53" s="5"/>
      <c r="N53" t="s">
        <v>71</v>
      </c>
      <c r="O53">
        <v>21.1495</v>
      </c>
      <c r="P53">
        <v>32.3949</v>
      </c>
    </row>
    <row r="54" spans="1:16" x14ac:dyDescent="0.2">
      <c r="A54" s="4" t="s">
        <v>6</v>
      </c>
      <c r="B54" s="7"/>
      <c r="C54" s="4" t="s">
        <v>54</v>
      </c>
      <c r="D54" s="6"/>
      <c r="E54">
        <f>P56</f>
        <v>27.951699999999999</v>
      </c>
      <c r="F54" s="4">
        <f>AVERAGE(E54:E55)</f>
        <v>27.951699999999999</v>
      </c>
      <c r="G54" s="4">
        <f>SUM(F54,-F61)</f>
        <v>8.1672999999999973</v>
      </c>
      <c r="H54" s="4"/>
      <c r="I54" s="5"/>
      <c r="N54" t="s">
        <v>71</v>
      </c>
      <c r="O54">
        <v>21.094899999999999</v>
      </c>
      <c r="P54">
        <v>32.075000000000003</v>
      </c>
    </row>
    <row r="55" spans="1:16" x14ac:dyDescent="0.2">
      <c r="A55" s="4" t="s">
        <v>6</v>
      </c>
      <c r="B55" s="7"/>
      <c r="C55" s="4" t="s">
        <v>54</v>
      </c>
      <c r="D55" s="4"/>
      <c r="E55" s="8" t="s">
        <v>7</v>
      </c>
      <c r="F55" s="4"/>
      <c r="G55" s="4"/>
      <c r="H55" s="4"/>
      <c r="I55" s="5"/>
      <c r="N55" t="s">
        <v>67</v>
      </c>
      <c r="O55">
        <v>19.933199999999999</v>
      </c>
      <c r="P55">
        <v>27.8932</v>
      </c>
    </row>
    <row r="56" spans="1:16" x14ac:dyDescent="0.2">
      <c r="A56" s="4" t="s">
        <v>6</v>
      </c>
      <c r="B56" s="7"/>
      <c r="C56" s="4"/>
      <c r="D56" s="6"/>
      <c r="E56" s="4">
        <v>0</v>
      </c>
      <c r="F56" s="4"/>
      <c r="G56" s="4"/>
      <c r="H56" s="4"/>
      <c r="I56" s="5"/>
      <c r="N56" t="s">
        <v>67</v>
      </c>
      <c r="O56">
        <v>19.784400000000002</v>
      </c>
      <c r="P56">
        <v>27.951699999999999</v>
      </c>
    </row>
    <row r="57" spans="1:16" ht="17" thickBot="1" x14ac:dyDescent="0.25">
      <c r="A57" s="12" t="s">
        <v>4</v>
      </c>
      <c r="B57" s="7"/>
      <c r="C57" s="4"/>
      <c r="D57" s="11"/>
      <c r="E57" s="11"/>
      <c r="F57" s="11"/>
      <c r="G57" s="4"/>
      <c r="H57" s="4"/>
      <c r="I57" s="5"/>
    </row>
    <row r="58" spans="1:16" ht="17" thickTop="1" x14ac:dyDescent="0.2">
      <c r="A58" s="4" t="s">
        <v>8</v>
      </c>
      <c r="B58" s="7"/>
      <c r="C58" s="4" t="s">
        <v>20</v>
      </c>
      <c r="D58" s="7"/>
      <c r="E58" s="10">
        <f>O53</f>
        <v>21.1495</v>
      </c>
      <c r="F58" s="4">
        <f>AVERAGE(E58:E59)</f>
        <v>21.1495</v>
      </c>
      <c r="G58" s="4"/>
      <c r="H58" s="4"/>
      <c r="I58" s="5"/>
    </row>
    <row r="59" spans="1:16" x14ac:dyDescent="0.2">
      <c r="A59" s="4" t="s">
        <v>5</v>
      </c>
      <c r="B59" s="7"/>
      <c r="C59" s="4" t="s">
        <v>20</v>
      </c>
      <c r="D59" s="7"/>
      <c r="E59" s="8" t="s">
        <v>7</v>
      </c>
      <c r="F59" s="4"/>
      <c r="G59" s="4"/>
      <c r="H59" s="4"/>
      <c r="I59" s="5"/>
    </row>
    <row r="60" spans="1:16" x14ac:dyDescent="0.2">
      <c r="A60" s="4" t="s">
        <v>5</v>
      </c>
      <c r="B60" s="7"/>
      <c r="C60" s="4"/>
      <c r="D60" s="7"/>
      <c r="E60" s="4">
        <v>0</v>
      </c>
      <c r="F60" s="4"/>
      <c r="G60" s="4"/>
      <c r="H60" s="4"/>
      <c r="I60" s="5"/>
    </row>
    <row r="61" spans="1:16" x14ac:dyDescent="0.2">
      <c r="A61" s="4" t="s">
        <v>6</v>
      </c>
      <c r="B61" s="7"/>
      <c r="C61" s="4" t="s">
        <v>20</v>
      </c>
      <c r="D61" s="6"/>
      <c r="E61">
        <f>O56</f>
        <v>19.784400000000002</v>
      </c>
      <c r="F61" s="4">
        <f>AVERAGE(E61:E62)</f>
        <v>19.784400000000002</v>
      </c>
      <c r="G61" s="4"/>
      <c r="H61" s="4"/>
      <c r="I61" s="5"/>
    </row>
    <row r="62" spans="1:16" x14ac:dyDescent="0.2">
      <c r="A62" s="4" t="s">
        <v>6</v>
      </c>
      <c r="B62" s="7"/>
      <c r="C62" s="4" t="s">
        <v>20</v>
      </c>
      <c r="D62" s="6"/>
      <c r="E62" s="8" t="s">
        <v>7</v>
      </c>
      <c r="F62" s="4"/>
      <c r="G62" s="4"/>
      <c r="H62" s="4"/>
      <c r="I62" s="5"/>
    </row>
    <row r="63" spans="1:16" x14ac:dyDescent="0.2">
      <c r="A63" s="4" t="s">
        <v>6</v>
      </c>
      <c r="B63" s="7"/>
      <c r="C63" s="4"/>
      <c r="D63" s="6"/>
      <c r="E63" s="4">
        <v>0</v>
      </c>
      <c r="F63" s="4"/>
      <c r="G63" s="4"/>
      <c r="H63" s="4"/>
      <c r="I63" s="5"/>
    </row>
    <row r="64" spans="1:16" ht="17" thickBot="1" x14ac:dyDescent="0.25">
      <c r="A64" s="4" t="s">
        <v>5</v>
      </c>
      <c r="B64" s="3" t="s">
        <v>4</v>
      </c>
      <c r="C64" s="4"/>
      <c r="D64" s="3"/>
      <c r="E64" s="3"/>
      <c r="F64" s="3"/>
      <c r="G64" s="3"/>
      <c r="H64" s="3"/>
      <c r="I64" s="2"/>
    </row>
    <row r="65" spans="1:76" ht="17" thickBot="1" x14ac:dyDescent="0.25">
      <c r="A65" s="4"/>
      <c r="B65" s="4"/>
      <c r="C65" s="4"/>
      <c r="D65" s="4"/>
      <c r="E65" s="4"/>
      <c r="F65" s="4"/>
      <c r="G65" s="4"/>
      <c r="H65" s="4"/>
      <c r="I65" s="4"/>
    </row>
    <row r="66" spans="1:76" x14ac:dyDescent="0.2">
      <c r="A66" s="20" t="s">
        <v>16</v>
      </c>
      <c r="B66" s="19" t="s">
        <v>15</v>
      </c>
      <c r="C66" s="19" t="s">
        <v>14</v>
      </c>
      <c r="D66" s="19" t="s">
        <v>13</v>
      </c>
      <c r="E66" s="19" t="s">
        <v>12</v>
      </c>
      <c r="F66" s="19" t="s">
        <v>11</v>
      </c>
      <c r="G66" s="19" t="s">
        <v>24</v>
      </c>
      <c r="H66" s="19" t="s">
        <v>25</v>
      </c>
      <c r="I66" s="18" t="s">
        <v>10</v>
      </c>
      <c r="K66" s="20" t="s">
        <v>16</v>
      </c>
      <c r="L66" s="19" t="s">
        <v>15</v>
      </c>
      <c r="M66" s="19" t="s">
        <v>14</v>
      </c>
      <c r="N66" s="19" t="s">
        <v>13</v>
      </c>
      <c r="O66" s="19" t="s">
        <v>12</v>
      </c>
      <c r="P66" s="19" t="s">
        <v>11</v>
      </c>
      <c r="Q66" s="19" t="s">
        <v>24</v>
      </c>
      <c r="R66" s="19" t="s">
        <v>25</v>
      </c>
      <c r="S66" s="18" t="s">
        <v>10</v>
      </c>
      <c r="BF66" s="20" t="s">
        <v>16</v>
      </c>
      <c r="BG66" s="19" t="s">
        <v>15</v>
      </c>
      <c r="BH66" s="19" t="s">
        <v>14</v>
      </c>
      <c r="BI66" s="19" t="s">
        <v>13</v>
      </c>
      <c r="BJ66" s="19" t="s">
        <v>12</v>
      </c>
      <c r="BK66" s="19" t="s">
        <v>11</v>
      </c>
      <c r="BL66" s="19" t="s">
        <v>24</v>
      </c>
      <c r="BM66" s="19" t="s">
        <v>25</v>
      </c>
      <c r="BN66" s="18" t="s">
        <v>10</v>
      </c>
      <c r="BP66" s="20" t="s">
        <v>16</v>
      </c>
      <c r="BQ66" s="19" t="s">
        <v>15</v>
      </c>
      <c r="BR66" s="19" t="s">
        <v>14</v>
      </c>
      <c r="BS66" s="19" t="s">
        <v>13</v>
      </c>
      <c r="BT66" s="19" t="s">
        <v>12</v>
      </c>
      <c r="BU66" s="19" t="s">
        <v>11</v>
      </c>
      <c r="BV66" s="19" t="s">
        <v>24</v>
      </c>
      <c r="BW66" s="19" t="s">
        <v>25</v>
      </c>
      <c r="BX66" s="18" t="s">
        <v>10</v>
      </c>
    </row>
    <row r="67" spans="1:76" x14ac:dyDescent="0.2">
      <c r="A67" s="17" t="s">
        <v>22</v>
      </c>
      <c r="B67" s="16" t="s">
        <v>26</v>
      </c>
      <c r="C67" s="4" t="s">
        <v>54</v>
      </c>
      <c r="D67" s="4"/>
      <c r="E67" s="15">
        <f>P87</f>
        <v>31.4923</v>
      </c>
      <c r="F67" s="4">
        <f>AVERAGE(E67)</f>
        <v>31.4923</v>
      </c>
      <c r="G67" s="4">
        <f>SUM(F67,-F74)</f>
        <v>12.934899999999999</v>
      </c>
      <c r="H67" s="4">
        <f>SUM(G70,-G67)</f>
        <v>-4.9748999999999981</v>
      </c>
      <c r="I67" s="14">
        <f>POWER(2,-H67)</f>
        <v>31.448079263152092</v>
      </c>
      <c r="K67" s="17" t="s">
        <v>31</v>
      </c>
      <c r="L67" s="16" t="s">
        <v>26</v>
      </c>
      <c r="M67" s="4" t="s">
        <v>54</v>
      </c>
      <c r="N67" s="4"/>
      <c r="O67" s="15">
        <f>P87</f>
        <v>31.4923</v>
      </c>
      <c r="P67" s="4">
        <f>AVERAGE(O67)</f>
        <v>31.4923</v>
      </c>
      <c r="Q67" s="4">
        <f>SUM(P67,-P74)</f>
        <v>12.934899999999999</v>
      </c>
      <c r="R67" s="4">
        <f>SUM(Q70,-Q67)</f>
        <v>0.24690000000000012</v>
      </c>
      <c r="S67" s="14">
        <f>POWER(2,-R67)</f>
        <v>0.8427052393548673</v>
      </c>
      <c r="BF67" s="17" t="s">
        <v>19</v>
      </c>
      <c r="BG67" s="16" t="s">
        <v>26</v>
      </c>
      <c r="BH67" s="4" t="s">
        <v>54</v>
      </c>
      <c r="BI67" s="4"/>
      <c r="BJ67" s="15">
        <f>BU85</f>
        <v>18.143000000000001</v>
      </c>
      <c r="BK67" s="4">
        <f>AVERAGE(BJ67)</f>
        <v>18.143000000000001</v>
      </c>
      <c r="BL67" s="4">
        <f>SUM(BK67,-BK74)</f>
        <v>-6.6430000000000007</v>
      </c>
      <c r="BM67" s="4">
        <f>SUM(BL70,-BL67)</f>
        <v>2.1782000000000004</v>
      </c>
      <c r="BN67" s="14">
        <f>POWER(2,-BM67)</f>
        <v>0.22095125029544901</v>
      </c>
      <c r="BP67" s="17" t="s">
        <v>29</v>
      </c>
      <c r="BQ67" s="16" t="s">
        <v>26</v>
      </c>
      <c r="BR67" s="4" t="s">
        <v>54</v>
      </c>
      <c r="BS67" s="4"/>
      <c r="BT67" s="15">
        <f>BU85</f>
        <v>18.143000000000001</v>
      </c>
      <c r="BU67" s="4">
        <f>AVERAGE(BT67)</f>
        <v>18.143000000000001</v>
      </c>
      <c r="BV67" s="4">
        <f>SUM(BU67,-BU74)</f>
        <v>-6.6430000000000007</v>
      </c>
      <c r="BW67" s="4">
        <f>SUM(BV70,-BV67)</f>
        <v>9.7699999999999676E-2</v>
      </c>
      <c r="BX67" s="14">
        <f>POWER(2,-BW67)</f>
        <v>0.93452165499496209</v>
      </c>
    </row>
    <row r="68" spans="1:76" x14ac:dyDescent="0.2">
      <c r="A68" s="4" t="s">
        <v>5</v>
      </c>
      <c r="B68" s="7"/>
      <c r="C68" s="4" t="s">
        <v>54</v>
      </c>
      <c r="D68" s="7"/>
      <c r="F68" s="4"/>
      <c r="G68" s="4"/>
      <c r="H68" s="4"/>
      <c r="I68" s="5"/>
      <c r="K68" s="4" t="s">
        <v>5</v>
      </c>
      <c r="L68" s="7"/>
      <c r="M68" s="4" t="s">
        <v>54</v>
      </c>
      <c r="N68" s="7"/>
      <c r="P68" s="4"/>
      <c r="Q68" s="4"/>
      <c r="R68" s="4"/>
      <c r="S68" s="5"/>
      <c r="BF68" s="4" t="s">
        <v>5</v>
      </c>
      <c r="BG68" s="7"/>
      <c r="BH68" s="4" t="s">
        <v>54</v>
      </c>
      <c r="BI68" s="7"/>
      <c r="BK68" s="4"/>
      <c r="BL68" s="4"/>
      <c r="BM68" s="4"/>
      <c r="BN68" s="5"/>
      <c r="BP68" s="4" t="s">
        <v>5</v>
      </c>
      <c r="BQ68" s="7"/>
      <c r="BR68" s="4" t="s">
        <v>54</v>
      </c>
      <c r="BS68" s="7"/>
      <c r="BU68" s="4"/>
      <c r="BV68" s="4"/>
      <c r="BW68" s="4"/>
      <c r="BX68" s="5"/>
    </row>
    <row r="69" spans="1:76" x14ac:dyDescent="0.2">
      <c r="A69" s="4" t="s">
        <v>5</v>
      </c>
      <c r="B69" s="7"/>
      <c r="C69" s="4"/>
      <c r="D69" s="7"/>
      <c r="E69" s="4">
        <v>0</v>
      </c>
      <c r="F69" s="4"/>
      <c r="G69" s="4"/>
      <c r="H69" s="4"/>
      <c r="I69" s="5"/>
      <c r="K69" s="4" t="s">
        <v>5</v>
      </c>
      <c r="L69" s="7"/>
      <c r="M69" s="4"/>
      <c r="N69" s="7"/>
      <c r="O69" s="4">
        <v>0</v>
      </c>
      <c r="P69" s="4"/>
      <c r="Q69" s="4"/>
      <c r="R69" s="4"/>
      <c r="S69" s="5"/>
      <c r="BF69" s="4" t="s">
        <v>5</v>
      </c>
      <c r="BG69" s="7"/>
      <c r="BH69" s="4"/>
      <c r="BI69" s="7"/>
      <c r="BJ69" s="4">
        <v>0</v>
      </c>
      <c r="BK69" s="4"/>
      <c r="BL69" s="4"/>
      <c r="BM69" s="4"/>
      <c r="BN69" s="5"/>
      <c r="BP69" s="4" t="s">
        <v>5</v>
      </c>
      <c r="BQ69" s="7"/>
      <c r="BR69" s="4"/>
      <c r="BS69" s="7"/>
      <c r="BT69" s="4">
        <v>0</v>
      </c>
      <c r="BU69" s="4"/>
      <c r="BV69" s="4"/>
      <c r="BW69" s="4"/>
      <c r="BX69" s="5"/>
    </row>
    <row r="70" spans="1:76" x14ac:dyDescent="0.2">
      <c r="A70" s="4" t="s">
        <v>6</v>
      </c>
      <c r="B70" s="7"/>
      <c r="C70" s="4" t="s">
        <v>54</v>
      </c>
      <c r="D70" s="6"/>
      <c r="E70">
        <f>P89</f>
        <v>27.8932</v>
      </c>
      <c r="F70" s="4">
        <f>AVERAGE(E70:E71)</f>
        <v>27.8932</v>
      </c>
      <c r="G70" s="4">
        <f>SUM(F70,-F77)</f>
        <v>7.9600000000000009</v>
      </c>
      <c r="H70" s="4"/>
      <c r="I70" s="5"/>
      <c r="K70" s="4" t="s">
        <v>6</v>
      </c>
      <c r="L70" s="7"/>
      <c r="M70" s="4" t="s">
        <v>54</v>
      </c>
      <c r="N70" s="6"/>
      <c r="O70" s="15">
        <f>P88</f>
        <v>31.742599999999999</v>
      </c>
      <c r="P70" s="4">
        <f>AVERAGE(O70:O71)</f>
        <v>31.742599999999999</v>
      </c>
      <c r="Q70" s="4">
        <f>SUM(P70,-P77)</f>
        <v>13.181799999999999</v>
      </c>
      <c r="R70" s="4"/>
      <c r="S70" s="5"/>
      <c r="BF70" s="4" t="s">
        <v>6</v>
      </c>
      <c r="BG70" s="7"/>
      <c r="BH70" s="4" t="s">
        <v>54</v>
      </c>
      <c r="BI70" s="6"/>
      <c r="BJ70">
        <f>BU87</f>
        <v>18.384599999999999</v>
      </c>
      <c r="BK70" s="4">
        <f>AVERAGE(BJ70:BJ71)</f>
        <v>18.384599999999999</v>
      </c>
      <c r="BL70" s="4">
        <f>SUM(BK70,-BK77)</f>
        <v>-4.4648000000000003</v>
      </c>
      <c r="BM70" s="4"/>
      <c r="BN70" s="5"/>
      <c r="BP70" s="4" t="s">
        <v>6</v>
      </c>
      <c r="BQ70" s="7"/>
      <c r="BR70" s="4" t="s">
        <v>54</v>
      </c>
      <c r="BS70" s="6"/>
      <c r="BT70" s="15">
        <f>BU86</f>
        <v>18.188199999999998</v>
      </c>
      <c r="BU70" s="4">
        <f>AVERAGE(BT70:BT71)</f>
        <v>18.188199999999998</v>
      </c>
      <c r="BV70" s="4">
        <f>SUM(BU70,-BU77)</f>
        <v>-6.545300000000001</v>
      </c>
      <c r="BW70" s="4"/>
      <c r="BX70" s="5"/>
    </row>
    <row r="71" spans="1:76" x14ac:dyDescent="0.2">
      <c r="A71" s="4" t="s">
        <v>6</v>
      </c>
      <c r="B71" s="7"/>
      <c r="C71" s="4" t="s">
        <v>54</v>
      </c>
      <c r="D71" s="4"/>
      <c r="E71" s="8" t="s">
        <v>7</v>
      </c>
      <c r="F71" s="4"/>
      <c r="G71" s="4"/>
      <c r="H71" s="4"/>
      <c r="I71" s="5"/>
      <c r="K71" s="4" t="s">
        <v>6</v>
      </c>
      <c r="L71" s="7"/>
      <c r="M71" s="4" t="s">
        <v>54</v>
      </c>
      <c r="N71" s="4"/>
      <c r="O71" s="8" t="s">
        <v>7</v>
      </c>
      <c r="P71" s="4"/>
      <c r="Q71" s="4"/>
      <c r="R71" s="4"/>
      <c r="S71" s="5"/>
      <c r="BF71" s="4" t="s">
        <v>6</v>
      </c>
      <c r="BG71" s="7"/>
      <c r="BH71" s="4" t="s">
        <v>54</v>
      </c>
      <c r="BI71" s="4"/>
      <c r="BJ71" s="8" t="s">
        <v>7</v>
      </c>
      <c r="BK71" s="4"/>
      <c r="BL71" s="4"/>
      <c r="BM71" s="4"/>
      <c r="BN71" s="5"/>
      <c r="BP71" s="4" t="s">
        <v>6</v>
      </c>
      <c r="BQ71" s="7"/>
      <c r="BR71" s="4" t="s">
        <v>54</v>
      </c>
      <c r="BS71" s="4"/>
      <c r="BT71" s="8" t="s">
        <v>7</v>
      </c>
      <c r="BU71" s="4"/>
      <c r="BV71" s="4"/>
      <c r="BW71" s="4"/>
      <c r="BX71" s="5"/>
    </row>
    <row r="72" spans="1:76" x14ac:dyDescent="0.2">
      <c r="A72" s="4" t="s">
        <v>6</v>
      </c>
      <c r="B72" s="7"/>
      <c r="C72" s="4"/>
      <c r="D72" s="6"/>
      <c r="E72" s="4">
        <v>0</v>
      </c>
      <c r="F72" s="4"/>
      <c r="G72" s="4"/>
      <c r="H72" s="4"/>
      <c r="I72" s="5"/>
      <c r="K72" s="4" t="s">
        <v>6</v>
      </c>
      <c r="L72" s="7"/>
      <c r="M72" s="4"/>
      <c r="N72" s="6"/>
      <c r="O72" s="4">
        <v>0</v>
      </c>
      <c r="P72" s="4"/>
      <c r="Q72" s="4"/>
      <c r="R72" s="4"/>
      <c r="S72" s="5"/>
      <c r="BF72" s="4" t="s">
        <v>6</v>
      </c>
      <c r="BG72" s="7"/>
      <c r="BH72" s="4"/>
      <c r="BI72" s="6"/>
      <c r="BJ72" s="4">
        <v>0</v>
      </c>
      <c r="BK72" s="4"/>
      <c r="BL72" s="4"/>
      <c r="BM72" s="4"/>
      <c r="BN72" s="5"/>
      <c r="BP72" s="4" t="s">
        <v>6</v>
      </c>
      <c r="BQ72" s="7"/>
      <c r="BR72" s="4"/>
      <c r="BS72" s="6"/>
      <c r="BT72" s="4">
        <v>0</v>
      </c>
      <c r="BU72" s="4"/>
      <c r="BV72" s="4"/>
      <c r="BW72" s="4"/>
      <c r="BX72" s="5"/>
    </row>
    <row r="73" spans="1:76" ht="17" thickBot="1" x14ac:dyDescent="0.25">
      <c r="A73" s="12" t="s">
        <v>4</v>
      </c>
      <c r="B73" s="7"/>
      <c r="C73" s="4"/>
      <c r="D73" s="11"/>
      <c r="E73" s="11"/>
      <c r="F73" s="11"/>
      <c r="G73" s="4"/>
      <c r="H73" s="4"/>
      <c r="I73" s="5"/>
      <c r="K73" s="12" t="s">
        <v>4</v>
      </c>
      <c r="L73" s="7"/>
      <c r="M73" s="4"/>
      <c r="N73" s="11"/>
      <c r="O73" s="11"/>
      <c r="P73" s="11"/>
      <c r="Q73" s="4"/>
      <c r="R73" s="4"/>
      <c r="S73" s="5"/>
      <c r="BF73" s="12" t="s">
        <v>4</v>
      </c>
      <c r="BG73" s="7"/>
      <c r="BH73" s="4"/>
      <c r="BI73" s="11"/>
      <c r="BJ73" s="11"/>
      <c r="BK73" s="11"/>
      <c r="BL73" s="4"/>
      <c r="BM73" s="4"/>
      <c r="BN73" s="5"/>
      <c r="BP73" s="12" t="s">
        <v>4</v>
      </c>
      <c r="BQ73" s="7"/>
      <c r="BR73" s="4"/>
      <c r="BS73" s="11"/>
      <c r="BT73" s="11"/>
      <c r="BU73" s="11"/>
      <c r="BV73" s="4"/>
      <c r="BW73" s="4"/>
      <c r="BX73" s="5"/>
    </row>
    <row r="74" spans="1:76" ht="17" thickTop="1" x14ac:dyDescent="0.2">
      <c r="A74" s="4" t="s">
        <v>8</v>
      </c>
      <c r="B74" s="7"/>
      <c r="C74" s="4" t="s">
        <v>20</v>
      </c>
      <c r="D74" s="7"/>
      <c r="E74" s="10">
        <f>O87</f>
        <v>18.557400000000001</v>
      </c>
      <c r="F74" s="4">
        <f>AVERAGE(E74)</f>
        <v>18.557400000000001</v>
      </c>
      <c r="G74" s="4"/>
      <c r="H74" s="4"/>
      <c r="I74" s="5"/>
      <c r="K74" s="4" t="s">
        <v>8</v>
      </c>
      <c r="L74" s="7"/>
      <c r="M74" s="4" t="s">
        <v>20</v>
      </c>
      <c r="N74" s="7"/>
      <c r="O74" s="10">
        <f>O87</f>
        <v>18.557400000000001</v>
      </c>
      <c r="P74" s="4">
        <f>AVERAGE(O74)</f>
        <v>18.557400000000001</v>
      </c>
      <c r="Q74" s="4"/>
      <c r="R74" s="4"/>
      <c r="S74" s="5"/>
      <c r="BF74" s="4" t="s">
        <v>8</v>
      </c>
      <c r="BG74" s="7"/>
      <c r="BH74" s="4" t="s">
        <v>20</v>
      </c>
      <c r="BI74" s="7"/>
      <c r="BJ74" s="10">
        <f>BT85</f>
        <v>24.786000000000001</v>
      </c>
      <c r="BK74" s="4">
        <f>AVERAGE(BJ74)</f>
        <v>24.786000000000001</v>
      </c>
      <c r="BL74" s="4"/>
      <c r="BM74" s="4"/>
      <c r="BN74" s="5"/>
      <c r="BP74" s="4" t="s">
        <v>8</v>
      </c>
      <c r="BQ74" s="7"/>
      <c r="BR74" s="4" t="s">
        <v>20</v>
      </c>
      <c r="BS74" s="7"/>
      <c r="BT74" s="10">
        <f>BT85</f>
        <v>24.786000000000001</v>
      </c>
      <c r="BU74" s="4">
        <f>AVERAGE(BT74)</f>
        <v>24.786000000000001</v>
      </c>
      <c r="BV74" s="4"/>
      <c r="BW74" s="4"/>
      <c r="BX74" s="5"/>
    </row>
    <row r="75" spans="1:76" x14ac:dyDescent="0.2">
      <c r="A75" s="4" t="s">
        <v>5</v>
      </c>
      <c r="B75" s="7"/>
      <c r="C75" s="4" t="s">
        <v>20</v>
      </c>
      <c r="D75" s="7"/>
      <c r="F75" s="4"/>
      <c r="G75" s="4"/>
      <c r="H75" s="4"/>
      <c r="I75" s="5"/>
      <c r="K75" s="4" t="s">
        <v>5</v>
      </c>
      <c r="L75" s="7"/>
      <c r="M75" s="4" t="s">
        <v>20</v>
      </c>
      <c r="N75" s="7"/>
      <c r="P75" s="4"/>
      <c r="Q75" s="4"/>
      <c r="R75" s="4"/>
      <c r="S75" s="5"/>
      <c r="BF75" s="4" t="s">
        <v>5</v>
      </c>
      <c r="BG75" s="7"/>
      <c r="BH75" s="4" t="s">
        <v>20</v>
      </c>
      <c r="BI75" s="7"/>
      <c r="BK75" s="4"/>
      <c r="BL75" s="4"/>
      <c r="BM75" s="4"/>
      <c r="BN75" s="5"/>
      <c r="BP75" s="4" t="s">
        <v>5</v>
      </c>
      <c r="BQ75" s="7"/>
      <c r="BR75" s="4" t="s">
        <v>20</v>
      </c>
      <c r="BS75" s="7"/>
      <c r="BU75" s="4"/>
      <c r="BV75" s="4"/>
      <c r="BW75" s="4"/>
      <c r="BX75" s="5"/>
    </row>
    <row r="76" spans="1:76" x14ac:dyDescent="0.2">
      <c r="A76" s="4" t="s">
        <v>5</v>
      </c>
      <c r="B76" s="7"/>
      <c r="C76" s="4"/>
      <c r="D76" s="7"/>
      <c r="E76" s="4">
        <v>0</v>
      </c>
      <c r="F76" s="4"/>
      <c r="G76" s="4"/>
      <c r="H76" s="4"/>
      <c r="I76" s="5"/>
      <c r="K76" s="4" t="s">
        <v>5</v>
      </c>
      <c r="L76" s="7"/>
      <c r="M76" s="4"/>
      <c r="N76" s="7"/>
      <c r="O76" s="4">
        <v>0</v>
      </c>
      <c r="P76" s="4"/>
      <c r="Q76" s="4"/>
      <c r="R76" s="4"/>
      <c r="S76" s="5"/>
      <c r="BF76" s="4" t="s">
        <v>5</v>
      </c>
      <c r="BG76" s="7"/>
      <c r="BH76" s="4"/>
      <c r="BI76" s="7"/>
      <c r="BJ76" s="4">
        <v>0</v>
      </c>
      <c r="BK76" s="4"/>
      <c r="BL76" s="4"/>
      <c r="BM76" s="4"/>
      <c r="BN76" s="5"/>
      <c r="BP76" s="4" t="s">
        <v>5</v>
      </c>
      <c r="BQ76" s="7"/>
      <c r="BR76" s="4"/>
      <c r="BS76" s="7"/>
      <c r="BT76" s="4">
        <v>0</v>
      </c>
      <c r="BU76" s="4"/>
      <c r="BV76" s="4"/>
      <c r="BW76" s="4"/>
      <c r="BX76" s="5"/>
    </row>
    <row r="77" spans="1:76" x14ac:dyDescent="0.2">
      <c r="A77" s="4" t="s">
        <v>6</v>
      </c>
      <c r="B77" s="7"/>
      <c r="C77" s="4" t="s">
        <v>20</v>
      </c>
      <c r="D77" s="6"/>
      <c r="E77">
        <f>O89</f>
        <v>19.933199999999999</v>
      </c>
      <c r="F77" s="4">
        <f>AVERAGE(E77:E78)</f>
        <v>19.933199999999999</v>
      </c>
      <c r="G77" s="4"/>
      <c r="H77" s="4"/>
      <c r="I77" s="5"/>
      <c r="K77" s="4" t="s">
        <v>6</v>
      </c>
      <c r="L77" s="7"/>
      <c r="M77" s="4" t="s">
        <v>20</v>
      </c>
      <c r="N77" s="6"/>
      <c r="O77" s="21">
        <f>O88</f>
        <v>18.5608</v>
      </c>
      <c r="P77" s="4">
        <f>AVERAGE(O77:O78)</f>
        <v>18.5608</v>
      </c>
      <c r="Q77" s="4"/>
      <c r="R77" s="4"/>
      <c r="S77" s="5"/>
      <c r="BF77" s="4" t="s">
        <v>6</v>
      </c>
      <c r="BG77" s="7"/>
      <c r="BH77" s="4" t="s">
        <v>20</v>
      </c>
      <c r="BI77" s="6"/>
      <c r="BJ77">
        <f>BT87</f>
        <v>22.849399999999999</v>
      </c>
      <c r="BK77" s="4">
        <f>AVERAGE(BJ77:BJ78)</f>
        <v>22.849399999999999</v>
      </c>
      <c r="BL77" s="4"/>
      <c r="BM77" s="4"/>
      <c r="BN77" s="5"/>
      <c r="BP77" s="4" t="s">
        <v>6</v>
      </c>
      <c r="BQ77" s="7"/>
      <c r="BR77" s="4" t="s">
        <v>20</v>
      </c>
      <c r="BS77" s="6"/>
      <c r="BT77" s="21">
        <f>BT86</f>
        <v>24.733499999999999</v>
      </c>
      <c r="BU77" s="4">
        <f>AVERAGE(BT77:BT78)</f>
        <v>24.733499999999999</v>
      </c>
      <c r="BV77" s="4"/>
      <c r="BW77" s="4"/>
      <c r="BX77" s="5"/>
    </row>
    <row r="78" spans="1:76" x14ac:dyDescent="0.2">
      <c r="A78" s="4" t="s">
        <v>6</v>
      </c>
      <c r="B78" s="7"/>
      <c r="C78" s="4" t="s">
        <v>20</v>
      </c>
      <c r="D78" s="6"/>
      <c r="E78" s="8" t="s">
        <v>7</v>
      </c>
      <c r="F78" s="4"/>
      <c r="G78" s="4"/>
      <c r="H78" s="4"/>
      <c r="I78" s="5"/>
      <c r="K78" s="4" t="s">
        <v>6</v>
      </c>
      <c r="L78" s="7"/>
      <c r="M78" s="4" t="s">
        <v>20</v>
      </c>
      <c r="N78" s="6"/>
      <c r="O78" s="8" t="s">
        <v>7</v>
      </c>
      <c r="P78" s="4"/>
      <c r="Q78" s="4"/>
      <c r="R78" s="4"/>
      <c r="S78" s="5"/>
      <c r="BF78" s="4" t="s">
        <v>6</v>
      </c>
      <c r="BG78" s="7"/>
      <c r="BH78" s="4" t="s">
        <v>20</v>
      </c>
      <c r="BI78" s="6"/>
      <c r="BJ78" s="8" t="s">
        <v>7</v>
      </c>
      <c r="BK78" s="4"/>
      <c r="BL78" s="4"/>
      <c r="BM78" s="4"/>
      <c r="BN78" s="5"/>
      <c r="BP78" s="4" t="s">
        <v>6</v>
      </c>
      <c r="BQ78" s="7"/>
      <c r="BR78" s="4" t="s">
        <v>20</v>
      </c>
      <c r="BS78" s="6"/>
      <c r="BT78" s="8" t="s">
        <v>7</v>
      </c>
      <c r="BU78" s="4"/>
      <c r="BV78" s="4"/>
      <c r="BW78" s="4"/>
      <c r="BX78" s="5"/>
    </row>
    <row r="79" spans="1:76" x14ac:dyDescent="0.2">
      <c r="A79" s="4" t="s">
        <v>6</v>
      </c>
      <c r="B79" s="7"/>
      <c r="C79" s="4"/>
      <c r="D79" s="6"/>
      <c r="E79" s="4">
        <v>0</v>
      </c>
      <c r="F79" s="4"/>
      <c r="G79" s="4"/>
      <c r="H79" s="4"/>
      <c r="I79" s="5"/>
      <c r="K79" s="4" t="s">
        <v>6</v>
      </c>
      <c r="L79" s="7"/>
      <c r="M79" s="4"/>
      <c r="N79" s="6"/>
      <c r="O79" s="4">
        <v>0</v>
      </c>
      <c r="P79" s="4"/>
      <c r="Q79" s="4"/>
      <c r="R79" s="4"/>
      <c r="S79" s="5"/>
      <c r="BF79" s="4" t="s">
        <v>6</v>
      </c>
      <c r="BG79" s="7"/>
      <c r="BH79" s="4"/>
      <c r="BI79" s="6"/>
      <c r="BJ79" s="4">
        <v>0</v>
      </c>
      <c r="BK79" s="4"/>
      <c r="BL79" s="4"/>
      <c r="BM79" s="4"/>
      <c r="BN79" s="5"/>
      <c r="BP79" s="4" t="s">
        <v>6</v>
      </c>
      <c r="BQ79" s="7"/>
      <c r="BR79" s="4"/>
      <c r="BS79" s="6"/>
      <c r="BT79" s="4">
        <v>0</v>
      </c>
      <c r="BU79" s="4"/>
      <c r="BV79" s="4"/>
      <c r="BW79" s="4"/>
      <c r="BX79" s="5"/>
    </row>
    <row r="80" spans="1:76" ht="17" thickBot="1" x14ac:dyDescent="0.25">
      <c r="A80" s="4" t="s">
        <v>5</v>
      </c>
      <c r="B80" s="3" t="s">
        <v>4</v>
      </c>
      <c r="C80" s="4"/>
      <c r="D80" s="3"/>
      <c r="E80" s="3"/>
      <c r="F80" s="3"/>
      <c r="G80" s="3"/>
      <c r="H80" s="3"/>
      <c r="I80" s="2"/>
      <c r="K80" s="4" t="s">
        <v>5</v>
      </c>
      <c r="L80" s="3" t="s">
        <v>4</v>
      </c>
      <c r="M80" s="4"/>
      <c r="N80" s="3"/>
      <c r="O80" s="3"/>
      <c r="P80" s="3"/>
      <c r="Q80" s="3"/>
      <c r="R80" s="3"/>
      <c r="S80" s="2"/>
      <c r="BF80" s="4" t="s">
        <v>5</v>
      </c>
      <c r="BG80" s="3" t="s">
        <v>4</v>
      </c>
      <c r="BH80" s="4"/>
      <c r="BI80" s="3"/>
      <c r="BJ80" s="3"/>
      <c r="BK80" s="3"/>
      <c r="BL80" s="3"/>
      <c r="BM80" s="3"/>
      <c r="BN80" s="2"/>
      <c r="BP80" s="4" t="s">
        <v>5</v>
      </c>
      <c r="BQ80" s="3" t="s">
        <v>4</v>
      </c>
      <c r="BR80" s="4"/>
      <c r="BS80" s="3"/>
      <c r="BT80" s="3"/>
      <c r="BU80" s="3"/>
      <c r="BV80" s="3"/>
      <c r="BW80" s="3"/>
      <c r="BX80" s="2"/>
    </row>
    <row r="81" spans="1:73" ht="17" thickBot="1" x14ac:dyDescent="0.25"/>
    <row r="82" spans="1:73" x14ac:dyDescent="0.2">
      <c r="A82" s="20" t="s">
        <v>16</v>
      </c>
      <c r="B82" s="19" t="s">
        <v>15</v>
      </c>
      <c r="C82" s="19" t="s">
        <v>14</v>
      </c>
      <c r="D82" s="19" t="s">
        <v>13</v>
      </c>
      <c r="E82" s="19" t="s">
        <v>12</v>
      </c>
      <c r="F82" s="19" t="s">
        <v>11</v>
      </c>
      <c r="G82" s="19" t="s">
        <v>24</v>
      </c>
      <c r="H82" s="19" t="s">
        <v>25</v>
      </c>
      <c r="I82" s="18" t="s">
        <v>10</v>
      </c>
      <c r="BF82" s="20" t="s">
        <v>16</v>
      </c>
      <c r="BG82" s="19" t="s">
        <v>15</v>
      </c>
      <c r="BH82" s="19" t="s">
        <v>14</v>
      </c>
      <c r="BI82" s="19" t="s">
        <v>13</v>
      </c>
      <c r="BJ82" s="19" t="s">
        <v>12</v>
      </c>
      <c r="BK82" s="19" t="s">
        <v>11</v>
      </c>
      <c r="BL82" s="19" t="s">
        <v>24</v>
      </c>
      <c r="BM82" s="19" t="s">
        <v>25</v>
      </c>
      <c r="BN82" s="18" t="s">
        <v>10</v>
      </c>
    </row>
    <row r="83" spans="1:73" x14ac:dyDescent="0.2">
      <c r="A83" s="17" t="s">
        <v>22</v>
      </c>
      <c r="B83" s="16" t="s">
        <v>28</v>
      </c>
      <c r="C83" s="4" t="s">
        <v>54</v>
      </c>
      <c r="D83" s="4"/>
      <c r="E83" s="15">
        <f>P87</f>
        <v>31.4923</v>
      </c>
      <c r="F83" s="4">
        <f>AVERAGE(E83:E84)</f>
        <v>31.4923</v>
      </c>
      <c r="G83" s="4">
        <f>SUM(F83,-F90)</f>
        <v>12.934899999999999</v>
      </c>
      <c r="H83" s="4">
        <f>SUM(G86,-G83)</f>
        <v>-4.7676000000000016</v>
      </c>
      <c r="I83" s="14">
        <f>POWER(2,-H83)</f>
        <v>27.238965356090887</v>
      </c>
      <c r="BF83" s="17" t="s">
        <v>19</v>
      </c>
      <c r="BG83" s="16" t="s">
        <v>28</v>
      </c>
      <c r="BH83" s="4" t="s">
        <v>54</v>
      </c>
      <c r="BI83" s="4"/>
      <c r="BJ83" s="15">
        <f>BU85</f>
        <v>18.143000000000001</v>
      </c>
      <c r="BK83" s="4">
        <f>AVERAGE(BJ83:BJ84)</f>
        <v>18.143000000000001</v>
      </c>
      <c r="BL83" s="4">
        <f>SUM(BK83,-BK90)</f>
        <v>-6.6430000000000007</v>
      </c>
      <c r="BM83" s="4">
        <f>SUM(BL86,-BL83)</f>
        <v>2.2745999999999995</v>
      </c>
      <c r="BN83" s="14">
        <f>POWER(2,-BM83)</f>
        <v>0.20666987265148809</v>
      </c>
    </row>
    <row r="84" spans="1:73" x14ac:dyDescent="0.2">
      <c r="A84" s="4" t="s">
        <v>5</v>
      </c>
      <c r="B84" s="7"/>
      <c r="C84" s="4" t="s">
        <v>54</v>
      </c>
      <c r="D84" s="7"/>
      <c r="E84" s="8" t="s">
        <v>7</v>
      </c>
      <c r="F84" s="4"/>
      <c r="G84" s="4"/>
      <c r="H84" s="4"/>
      <c r="I84" s="5"/>
      <c r="BF84" s="4" t="s">
        <v>5</v>
      </c>
      <c r="BG84" s="7"/>
      <c r="BH84" s="4" t="s">
        <v>54</v>
      </c>
      <c r="BI84" s="7"/>
      <c r="BJ84" s="8" t="s">
        <v>7</v>
      </c>
      <c r="BK84" s="4"/>
      <c r="BL84" s="4"/>
      <c r="BM84" s="4"/>
      <c r="BN84" s="5"/>
      <c r="BT84" s="13" t="s">
        <v>20</v>
      </c>
      <c r="BU84" s="13" t="s">
        <v>54</v>
      </c>
    </row>
    <row r="85" spans="1:73" x14ac:dyDescent="0.2">
      <c r="A85" s="4" t="s">
        <v>5</v>
      </c>
      <c r="B85" s="7"/>
      <c r="C85" s="4"/>
      <c r="D85" s="7"/>
      <c r="E85" s="4">
        <v>0</v>
      </c>
      <c r="F85" s="4"/>
      <c r="G85" s="4"/>
      <c r="H85" s="4"/>
      <c r="I85" s="5"/>
      <c r="BF85" s="4" t="s">
        <v>5</v>
      </c>
      <c r="BG85" s="7"/>
      <c r="BH85" s="4"/>
      <c r="BI85" s="7"/>
      <c r="BJ85" s="4">
        <v>0</v>
      </c>
      <c r="BK85" s="4"/>
      <c r="BL85" s="4"/>
      <c r="BM85" s="4"/>
      <c r="BN85" s="5"/>
      <c r="BS85" s="22" t="s">
        <v>30</v>
      </c>
      <c r="BT85" s="23">
        <v>24.786000000000001</v>
      </c>
      <c r="BU85" s="23">
        <v>18.143000000000001</v>
      </c>
    </row>
    <row r="86" spans="1:73" x14ac:dyDescent="0.2">
      <c r="A86" s="4" t="s">
        <v>6</v>
      </c>
      <c r="B86" s="7"/>
      <c r="C86" s="4" t="s">
        <v>54</v>
      </c>
      <c r="D86" s="6"/>
      <c r="E86">
        <f>P90</f>
        <v>27.951699999999999</v>
      </c>
      <c r="F86" s="4">
        <f>AVERAGE(E86:E87)</f>
        <v>27.951699999999999</v>
      </c>
      <c r="G86" s="4">
        <f>SUM(F86,-F93)</f>
        <v>8.1672999999999973</v>
      </c>
      <c r="H86" s="4"/>
      <c r="I86" s="5"/>
      <c r="O86" s="13" t="s">
        <v>20</v>
      </c>
      <c r="P86" s="13" t="s">
        <v>54</v>
      </c>
      <c r="BF86" s="4" t="s">
        <v>6</v>
      </c>
      <c r="BG86" s="7"/>
      <c r="BH86" s="4" t="s">
        <v>54</v>
      </c>
      <c r="BI86" s="6"/>
      <c r="BJ86">
        <f>BU88</f>
        <v>18.382899999999999</v>
      </c>
      <c r="BK86" s="4">
        <f>AVERAGE(BJ86:BJ87)</f>
        <v>18.382899999999999</v>
      </c>
      <c r="BL86" s="4">
        <f>SUM(BK86,-BK93)</f>
        <v>-4.3684000000000012</v>
      </c>
      <c r="BM86" s="4"/>
      <c r="BN86" s="5"/>
      <c r="BS86" s="22" t="s">
        <v>30</v>
      </c>
      <c r="BT86" s="23">
        <v>24.733499999999999</v>
      </c>
      <c r="BU86" s="23">
        <v>18.188199999999998</v>
      </c>
    </row>
    <row r="87" spans="1:73" x14ac:dyDescent="0.2">
      <c r="A87" s="4" t="s">
        <v>6</v>
      </c>
      <c r="B87" s="7"/>
      <c r="C87" s="4" t="s">
        <v>54</v>
      </c>
      <c r="D87" s="4"/>
      <c r="E87" s="8" t="s">
        <v>7</v>
      </c>
      <c r="F87" s="4"/>
      <c r="G87" s="4"/>
      <c r="H87" s="4"/>
      <c r="I87" s="5"/>
      <c r="N87" t="s">
        <v>72</v>
      </c>
      <c r="O87">
        <v>18.557400000000001</v>
      </c>
      <c r="P87">
        <v>31.4923</v>
      </c>
      <c r="BF87" s="4" t="s">
        <v>6</v>
      </c>
      <c r="BG87" s="7"/>
      <c r="BH87" s="4" t="s">
        <v>54</v>
      </c>
      <c r="BI87" s="4"/>
      <c r="BJ87" s="8" t="s">
        <v>7</v>
      </c>
      <c r="BK87" s="4"/>
      <c r="BL87" s="4"/>
      <c r="BM87" s="4"/>
      <c r="BN87" s="5"/>
      <c r="BS87" s="22" t="s">
        <v>18</v>
      </c>
      <c r="BT87" s="24">
        <v>22.849399999999999</v>
      </c>
      <c r="BU87" s="24">
        <v>18.384599999999999</v>
      </c>
    </row>
    <row r="88" spans="1:73" x14ac:dyDescent="0.2">
      <c r="A88" s="4" t="s">
        <v>6</v>
      </c>
      <c r="B88" s="7"/>
      <c r="C88" s="4"/>
      <c r="D88" s="6"/>
      <c r="E88" s="4">
        <v>0</v>
      </c>
      <c r="F88" s="4"/>
      <c r="G88" s="4"/>
      <c r="H88" s="4"/>
      <c r="I88" s="5"/>
      <c r="N88" t="s">
        <v>61</v>
      </c>
      <c r="O88">
        <v>18.5608</v>
      </c>
      <c r="P88">
        <v>31.742599999999999</v>
      </c>
      <c r="BF88" s="4" t="s">
        <v>6</v>
      </c>
      <c r="BG88" s="7"/>
      <c r="BH88" s="4"/>
      <c r="BI88" s="6"/>
      <c r="BJ88" s="4">
        <v>0</v>
      </c>
      <c r="BK88" s="4"/>
      <c r="BL88" s="4"/>
      <c r="BM88" s="4"/>
      <c r="BN88" s="5"/>
      <c r="BS88" s="22" t="s">
        <v>17</v>
      </c>
      <c r="BT88" s="24">
        <v>22.751300000000001</v>
      </c>
      <c r="BU88" s="24">
        <v>18.382899999999999</v>
      </c>
    </row>
    <row r="89" spans="1:73" ht="17" thickBot="1" x14ac:dyDescent="0.25">
      <c r="A89" s="12" t="s">
        <v>4</v>
      </c>
      <c r="B89" s="7"/>
      <c r="C89" s="4"/>
      <c r="D89" s="11"/>
      <c r="E89" s="11"/>
      <c r="F89" s="11"/>
      <c r="G89" s="4"/>
      <c r="H89" s="4"/>
      <c r="I89" s="5"/>
      <c r="N89" t="s">
        <v>67</v>
      </c>
      <c r="O89">
        <v>19.933199999999999</v>
      </c>
      <c r="P89">
        <v>27.8932</v>
      </c>
      <c r="BF89" s="12" t="s">
        <v>4</v>
      </c>
      <c r="BG89" s="7"/>
      <c r="BH89" s="4"/>
      <c r="BI89" s="11"/>
      <c r="BJ89" s="11"/>
      <c r="BK89" s="11"/>
      <c r="BL89" s="4"/>
      <c r="BM89" s="4"/>
      <c r="BN89" s="5"/>
    </row>
    <row r="90" spans="1:73" ht="17" thickTop="1" x14ac:dyDescent="0.2">
      <c r="A90" s="4" t="s">
        <v>8</v>
      </c>
      <c r="B90" s="7"/>
      <c r="C90" s="4" t="s">
        <v>20</v>
      </c>
      <c r="D90" s="7"/>
      <c r="E90" s="10">
        <f>O87</f>
        <v>18.557400000000001</v>
      </c>
      <c r="F90" s="4">
        <f>AVERAGE(E90:E91)</f>
        <v>18.557400000000001</v>
      </c>
      <c r="G90" s="4"/>
      <c r="H90" s="4"/>
      <c r="I90" s="5"/>
      <c r="N90" t="s">
        <v>67</v>
      </c>
      <c r="O90">
        <v>19.784400000000002</v>
      </c>
      <c r="P90">
        <v>27.951699999999999</v>
      </c>
      <c r="BF90" s="4" t="s">
        <v>8</v>
      </c>
      <c r="BG90" s="7"/>
      <c r="BH90" s="4" t="s">
        <v>20</v>
      </c>
      <c r="BI90" s="7"/>
      <c r="BJ90" s="10">
        <f>BT85</f>
        <v>24.786000000000001</v>
      </c>
      <c r="BK90" s="4">
        <f>AVERAGE(BJ90:BJ91)</f>
        <v>24.786000000000001</v>
      </c>
      <c r="BL90" s="4"/>
      <c r="BM90" s="4"/>
      <c r="BN90" s="5"/>
    </row>
    <row r="91" spans="1:73" x14ac:dyDescent="0.2">
      <c r="A91" s="4" t="s">
        <v>5</v>
      </c>
      <c r="B91" s="7"/>
      <c r="C91" s="4" t="s">
        <v>20</v>
      </c>
      <c r="D91" s="7"/>
      <c r="E91" s="8" t="s">
        <v>7</v>
      </c>
      <c r="F91" s="4"/>
      <c r="G91" s="4"/>
      <c r="H91" s="4"/>
      <c r="I91" s="5"/>
      <c r="BF91" s="4" t="s">
        <v>5</v>
      </c>
      <c r="BG91" s="7"/>
      <c r="BH91" s="4" t="s">
        <v>20</v>
      </c>
      <c r="BI91" s="7"/>
      <c r="BJ91" s="8" t="s">
        <v>7</v>
      </c>
      <c r="BK91" s="4"/>
      <c r="BL91" s="4"/>
      <c r="BM91" s="4"/>
      <c r="BN91" s="5"/>
    </row>
    <row r="92" spans="1:73" x14ac:dyDescent="0.2">
      <c r="A92" s="4" t="s">
        <v>5</v>
      </c>
      <c r="B92" s="7"/>
      <c r="C92" s="4"/>
      <c r="D92" s="7"/>
      <c r="E92" s="4">
        <v>0</v>
      </c>
      <c r="F92" s="4"/>
      <c r="G92" s="4"/>
      <c r="H92" s="4"/>
      <c r="I92" s="5"/>
      <c r="BF92" s="4" t="s">
        <v>5</v>
      </c>
      <c r="BG92" s="7"/>
      <c r="BH92" s="4"/>
      <c r="BI92" s="7"/>
      <c r="BJ92" s="4">
        <v>0</v>
      </c>
      <c r="BK92" s="4"/>
      <c r="BL92" s="4"/>
      <c r="BM92" s="4"/>
      <c r="BN92" s="5"/>
    </row>
    <row r="93" spans="1:73" x14ac:dyDescent="0.2">
      <c r="A93" s="4" t="s">
        <v>6</v>
      </c>
      <c r="B93" s="7"/>
      <c r="C93" s="4" t="s">
        <v>20</v>
      </c>
      <c r="D93" s="6"/>
      <c r="E93">
        <f>O90</f>
        <v>19.784400000000002</v>
      </c>
      <c r="F93" s="4">
        <f>AVERAGE(E93:E94)</f>
        <v>19.784400000000002</v>
      </c>
      <c r="G93" s="4"/>
      <c r="H93" s="4"/>
      <c r="I93" s="5"/>
      <c r="BF93" s="4" t="s">
        <v>6</v>
      </c>
      <c r="BG93" s="7"/>
      <c r="BH93" s="4" t="s">
        <v>20</v>
      </c>
      <c r="BI93" s="6"/>
      <c r="BJ93">
        <f>BT88</f>
        <v>22.751300000000001</v>
      </c>
      <c r="BK93" s="4">
        <f>AVERAGE(BJ93:BJ94)</f>
        <v>22.751300000000001</v>
      </c>
      <c r="BL93" s="4"/>
      <c r="BM93" s="4"/>
      <c r="BN93" s="5"/>
    </row>
    <row r="94" spans="1:73" x14ac:dyDescent="0.2">
      <c r="A94" s="4" t="s">
        <v>6</v>
      </c>
      <c r="B94" s="7"/>
      <c r="C94" s="4" t="s">
        <v>20</v>
      </c>
      <c r="D94" s="6"/>
      <c r="E94" s="8" t="s">
        <v>7</v>
      </c>
      <c r="F94" s="4"/>
      <c r="G94" s="4"/>
      <c r="H94" s="4"/>
      <c r="I94" s="5"/>
      <c r="BF94" s="4" t="s">
        <v>6</v>
      </c>
      <c r="BG94" s="7"/>
      <c r="BH94" s="4" t="s">
        <v>20</v>
      </c>
      <c r="BI94" s="6"/>
      <c r="BJ94" s="8" t="s">
        <v>7</v>
      </c>
      <c r="BK94" s="4"/>
      <c r="BL94" s="4"/>
      <c r="BM94" s="4"/>
      <c r="BN94" s="5"/>
    </row>
    <row r="95" spans="1:73" x14ac:dyDescent="0.2">
      <c r="A95" s="4" t="s">
        <v>6</v>
      </c>
      <c r="B95" s="7"/>
      <c r="C95" s="4"/>
      <c r="D95" s="6"/>
      <c r="E95" s="4">
        <v>0</v>
      </c>
      <c r="F95" s="4"/>
      <c r="G95" s="4"/>
      <c r="H95" s="4"/>
      <c r="I95" s="5"/>
      <c r="BF95" s="4" t="s">
        <v>6</v>
      </c>
      <c r="BG95" s="7"/>
      <c r="BH95" s="4"/>
      <c r="BI95" s="6"/>
      <c r="BJ95" s="4">
        <v>0</v>
      </c>
      <c r="BK95" s="4"/>
      <c r="BL95" s="4"/>
      <c r="BM95" s="4"/>
      <c r="BN95" s="5"/>
    </row>
    <row r="96" spans="1:73" ht="17" thickBot="1" x14ac:dyDescent="0.25">
      <c r="A96" s="4" t="s">
        <v>5</v>
      </c>
      <c r="B96" s="3" t="s">
        <v>4</v>
      </c>
      <c r="C96" s="4"/>
      <c r="D96" s="3"/>
      <c r="E96" s="3"/>
      <c r="F96" s="3"/>
      <c r="G96" s="3"/>
      <c r="H96" s="3"/>
      <c r="I96" s="2"/>
      <c r="BF96" s="4" t="s">
        <v>5</v>
      </c>
      <c r="BG96" s="3" t="s">
        <v>4</v>
      </c>
      <c r="BH96" s="4"/>
      <c r="BI96" s="3"/>
      <c r="BJ96" s="3"/>
      <c r="BK96" s="3"/>
      <c r="BL96" s="3"/>
      <c r="BM96" s="3"/>
      <c r="BN96" s="2"/>
    </row>
    <row r="97" spans="1:19" ht="17" thickBot="1" x14ac:dyDescent="0.25">
      <c r="A97" s="4"/>
      <c r="B97" s="4"/>
      <c r="C97" s="4"/>
      <c r="D97" s="4"/>
      <c r="E97" s="4"/>
      <c r="F97" s="4"/>
      <c r="G97" s="4"/>
      <c r="H97" s="4"/>
      <c r="I97" s="4"/>
    </row>
    <row r="98" spans="1:19" x14ac:dyDescent="0.2">
      <c r="A98" s="20" t="s">
        <v>16</v>
      </c>
      <c r="B98" s="19" t="s">
        <v>15</v>
      </c>
      <c r="C98" s="19" t="s">
        <v>14</v>
      </c>
      <c r="D98" s="19" t="s">
        <v>13</v>
      </c>
      <c r="E98" s="19" t="s">
        <v>12</v>
      </c>
      <c r="F98" s="19" t="s">
        <v>11</v>
      </c>
      <c r="G98" s="19" t="s">
        <v>24</v>
      </c>
      <c r="H98" s="19" t="s">
        <v>25</v>
      </c>
      <c r="I98" s="18" t="s">
        <v>10</v>
      </c>
      <c r="K98" s="20" t="s">
        <v>16</v>
      </c>
      <c r="L98" s="19" t="s">
        <v>15</v>
      </c>
      <c r="M98" s="19" t="s">
        <v>14</v>
      </c>
      <c r="N98" s="19" t="s">
        <v>13</v>
      </c>
      <c r="O98" s="19" t="s">
        <v>12</v>
      </c>
      <c r="P98" s="19" t="s">
        <v>11</v>
      </c>
      <c r="Q98" s="19" t="s">
        <v>24</v>
      </c>
      <c r="R98" s="19" t="s">
        <v>25</v>
      </c>
      <c r="S98" s="18" t="s">
        <v>10</v>
      </c>
    </row>
    <row r="99" spans="1:19" x14ac:dyDescent="0.2">
      <c r="A99" s="17" t="s">
        <v>23</v>
      </c>
      <c r="B99" s="16" t="s">
        <v>26</v>
      </c>
      <c r="C99" s="4" t="s">
        <v>54</v>
      </c>
      <c r="D99" s="4"/>
      <c r="E99" s="15">
        <f>P119</f>
        <v>30.114999999999998</v>
      </c>
      <c r="F99" s="4">
        <f>AVERAGE(E99)</f>
        <v>30.114999999999998</v>
      </c>
      <c r="G99" s="4">
        <f>SUM(F99,-F106)</f>
        <v>10.591699999999999</v>
      </c>
      <c r="H99" s="4">
        <f>SUM(G102,-G99)</f>
        <v>-5.3897000000000013</v>
      </c>
      <c r="I99" s="14">
        <f>POWER(2,-H99)</f>
        <v>41.923870193267803</v>
      </c>
      <c r="K99" s="17" t="s">
        <v>32</v>
      </c>
      <c r="L99" s="16" t="s">
        <v>26</v>
      </c>
      <c r="M99" s="4" t="s">
        <v>54</v>
      </c>
      <c r="N99" s="4"/>
      <c r="O99" s="15">
        <f>P119</f>
        <v>30.114999999999998</v>
      </c>
      <c r="P99" s="4">
        <f>AVERAGE(O99)</f>
        <v>30.114999999999998</v>
      </c>
      <c r="Q99" s="4">
        <f>SUM(P99,-P106)</f>
        <v>10.591699999999999</v>
      </c>
      <c r="R99" s="4">
        <f>SUM(Q102,-Q99)</f>
        <v>-0.16420000000000101</v>
      </c>
      <c r="S99" s="14">
        <f>POWER(2,-R99)</f>
        <v>1.1205445438855515</v>
      </c>
    </row>
    <row r="100" spans="1:19" x14ac:dyDescent="0.2">
      <c r="A100" s="4" t="s">
        <v>5</v>
      </c>
      <c r="B100" s="7"/>
      <c r="C100" s="4" t="s">
        <v>54</v>
      </c>
      <c r="D100" s="7"/>
      <c r="F100" s="4"/>
      <c r="G100" s="4"/>
      <c r="H100" s="4"/>
      <c r="I100" s="5"/>
      <c r="K100" s="4" t="s">
        <v>5</v>
      </c>
      <c r="L100" s="7"/>
      <c r="M100" s="4" t="s">
        <v>54</v>
      </c>
      <c r="N100" s="7"/>
      <c r="P100" s="4"/>
      <c r="Q100" s="4"/>
      <c r="R100" s="4"/>
      <c r="S100" s="5"/>
    </row>
    <row r="101" spans="1:19" x14ac:dyDescent="0.2">
      <c r="A101" s="4" t="s">
        <v>5</v>
      </c>
      <c r="B101" s="7"/>
      <c r="C101" s="4"/>
      <c r="D101" s="7"/>
      <c r="E101" s="4">
        <v>0</v>
      </c>
      <c r="F101" s="4"/>
      <c r="G101" s="4"/>
      <c r="H101" s="4"/>
      <c r="I101" s="5"/>
      <c r="K101" s="4" t="s">
        <v>5</v>
      </c>
      <c r="L101" s="7"/>
      <c r="M101" s="4"/>
      <c r="N101" s="7"/>
      <c r="O101" s="4">
        <v>0</v>
      </c>
      <c r="P101" s="4"/>
      <c r="Q101" s="4"/>
      <c r="R101" s="4"/>
      <c r="S101" s="5"/>
    </row>
    <row r="102" spans="1:19" x14ac:dyDescent="0.2">
      <c r="A102" s="4" t="s">
        <v>6</v>
      </c>
      <c r="B102" s="7"/>
      <c r="C102" s="4" t="s">
        <v>54</v>
      </c>
      <c r="D102" s="6"/>
      <c r="E102">
        <f>P121</f>
        <v>25.9924</v>
      </c>
      <c r="F102" s="4">
        <f>AVERAGE(E102:E103)</f>
        <v>25.9924</v>
      </c>
      <c r="G102" s="4">
        <f>SUM(F102,-F109)</f>
        <v>5.2019999999999982</v>
      </c>
      <c r="H102" s="4"/>
      <c r="I102" s="5"/>
      <c r="K102" s="4" t="s">
        <v>6</v>
      </c>
      <c r="L102" s="7"/>
      <c r="M102" s="4" t="s">
        <v>54</v>
      </c>
      <c r="N102" s="6"/>
      <c r="O102" s="15">
        <f>P120</f>
        <v>30.1069</v>
      </c>
      <c r="P102" s="4">
        <f>AVERAGE(O102:O103)</f>
        <v>30.1069</v>
      </c>
      <c r="Q102" s="4">
        <f>SUM(P102,-P109)</f>
        <v>10.427499999999998</v>
      </c>
      <c r="R102" s="4"/>
      <c r="S102" s="5"/>
    </row>
    <row r="103" spans="1:19" x14ac:dyDescent="0.2">
      <c r="A103" s="4" t="s">
        <v>6</v>
      </c>
      <c r="B103" s="7"/>
      <c r="C103" s="4" t="s">
        <v>54</v>
      </c>
      <c r="D103" s="4"/>
      <c r="E103" s="8" t="s">
        <v>7</v>
      </c>
      <c r="F103" s="4"/>
      <c r="G103" s="4"/>
      <c r="H103" s="4"/>
      <c r="I103" s="5"/>
      <c r="K103" s="4" t="s">
        <v>6</v>
      </c>
      <c r="L103" s="7"/>
      <c r="M103" s="4" t="s">
        <v>54</v>
      </c>
      <c r="N103" s="4"/>
      <c r="O103" s="8" t="s">
        <v>7</v>
      </c>
      <c r="P103" s="4"/>
      <c r="Q103" s="4"/>
      <c r="R103" s="4"/>
      <c r="S103" s="5"/>
    </row>
    <row r="104" spans="1:19" x14ac:dyDescent="0.2">
      <c r="A104" s="4" t="s">
        <v>6</v>
      </c>
      <c r="B104" s="7"/>
      <c r="C104" s="4"/>
      <c r="D104" s="6"/>
      <c r="E104" s="4">
        <v>0</v>
      </c>
      <c r="F104" s="4"/>
      <c r="G104" s="4"/>
      <c r="H104" s="4"/>
      <c r="I104" s="5"/>
      <c r="K104" s="4" t="s">
        <v>6</v>
      </c>
      <c r="L104" s="7"/>
      <c r="M104" s="4"/>
      <c r="N104" s="6"/>
      <c r="O104" s="4">
        <v>0</v>
      </c>
      <c r="P104" s="4"/>
      <c r="Q104" s="4"/>
      <c r="R104" s="4"/>
      <c r="S104" s="5"/>
    </row>
    <row r="105" spans="1:19" ht="17" thickBot="1" x14ac:dyDescent="0.25">
      <c r="A105" s="12" t="s">
        <v>4</v>
      </c>
      <c r="B105" s="7"/>
      <c r="C105" s="4"/>
      <c r="D105" s="11"/>
      <c r="E105" s="11"/>
      <c r="F105" s="11"/>
      <c r="G105" s="4"/>
      <c r="H105" s="4"/>
      <c r="I105" s="5"/>
      <c r="K105" s="12" t="s">
        <v>4</v>
      </c>
      <c r="L105" s="7"/>
      <c r="M105" s="4"/>
      <c r="N105" s="11"/>
      <c r="O105" s="11"/>
      <c r="P105" s="11"/>
      <c r="Q105" s="4"/>
      <c r="R105" s="4"/>
      <c r="S105" s="5"/>
    </row>
    <row r="106" spans="1:19" ht="17" thickTop="1" x14ac:dyDescent="0.2">
      <c r="A106" s="4" t="s">
        <v>8</v>
      </c>
      <c r="B106" s="7"/>
      <c r="C106" s="4" t="s">
        <v>20</v>
      </c>
      <c r="D106" s="7"/>
      <c r="E106" s="10">
        <f>O119</f>
        <v>19.523299999999999</v>
      </c>
      <c r="F106" s="4">
        <f>AVERAGE(E106)</f>
        <v>19.523299999999999</v>
      </c>
      <c r="G106" s="4"/>
      <c r="H106" s="4"/>
      <c r="I106" s="5"/>
      <c r="K106" s="4" t="s">
        <v>8</v>
      </c>
      <c r="L106" s="7"/>
      <c r="M106" s="4" t="s">
        <v>20</v>
      </c>
      <c r="N106" s="7"/>
      <c r="O106" s="10">
        <f>O119</f>
        <v>19.523299999999999</v>
      </c>
      <c r="P106" s="4">
        <f>AVERAGE(O106)</f>
        <v>19.523299999999999</v>
      </c>
      <c r="Q106" s="4"/>
      <c r="R106" s="4"/>
      <c r="S106" s="5"/>
    </row>
    <row r="107" spans="1:19" x14ac:dyDescent="0.2">
      <c r="A107" s="4" t="s">
        <v>5</v>
      </c>
      <c r="B107" s="7"/>
      <c r="C107" s="4" t="s">
        <v>20</v>
      </c>
      <c r="D107" s="7"/>
      <c r="F107" s="4"/>
      <c r="G107" s="4"/>
      <c r="H107" s="4"/>
      <c r="I107" s="5"/>
      <c r="K107" s="4" t="s">
        <v>5</v>
      </c>
      <c r="L107" s="7"/>
      <c r="M107" s="4" t="s">
        <v>20</v>
      </c>
      <c r="N107" s="7"/>
      <c r="P107" s="4"/>
      <c r="Q107" s="4"/>
      <c r="R107" s="4"/>
      <c r="S107" s="5"/>
    </row>
    <row r="108" spans="1:19" x14ac:dyDescent="0.2">
      <c r="A108" s="4" t="s">
        <v>5</v>
      </c>
      <c r="B108" s="7"/>
      <c r="C108" s="4"/>
      <c r="D108" s="7"/>
      <c r="E108" s="4">
        <v>0</v>
      </c>
      <c r="F108" s="4"/>
      <c r="G108" s="4"/>
      <c r="H108" s="4"/>
      <c r="I108" s="5"/>
      <c r="K108" s="4" t="s">
        <v>5</v>
      </c>
      <c r="L108" s="7"/>
      <c r="M108" s="4"/>
      <c r="N108" s="7"/>
      <c r="O108" s="4">
        <v>0</v>
      </c>
      <c r="P108" s="4"/>
      <c r="Q108" s="4"/>
      <c r="R108" s="4"/>
      <c r="S108" s="5"/>
    </row>
    <row r="109" spans="1:19" x14ac:dyDescent="0.2">
      <c r="A109" s="4" t="s">
        <v>6</v>
      </c>
      <c r="B109" s="7"/>
      <c r="C109" s="4" t="s">
        <v>20</v>
      </c>
      <c r="D109" s="6"/>
      <c r="E109">
        <f>O121</f>
        <v>20.790400000000002</v>
      </c>
      <c r="F109" s="4">
        <f>AVERAGE(E109:E110)</f>
        <v>20.790400000000002</v>
      </c>
      <c r="G109" s="4"/>
      <c r="H109" s="4"/>
      <c r="I109" s="5"/>
      <c r="K109" s="4" t="s">
        <v>6</v>
      </c>
      <c r="L109" s="7"/>
      <c r="M109" s="4" t="s">
        <v>20</v>
      </c>
      <c r="N109" s="6"/>
      <c r="O109" s="21">
        <f>O120</f>
        <v>19.679400000000001</v>
      </c>
      <c r="P109" s="4">
        <f>AVERAGE(O109:O110)</f>
        <v>19.679400000000001</v>
      </c>
      <c r="Q109" s="4"/>
      <c r="R109" s="4"/>
      <c r="S109" s="5"/>
    </row>
    <row r="110" spans="1:19" x14ac:dyDescent="0.2">
      <c r="A110" s="4" t="s">
        <v>6</v>
      </c>
      <c r="B110" s="7"/>
      <c r="C110" s="4" t="s">
        <v>20</v>
      </c>
      <c r="D110" s="6"/>
      <c r="E110" s="8" t="s">
        <v>7</v>
      </c>
      <c r="F110" s="4"/>
      <c r="G110" s="4"/>
      <c r="H110" s="4"/>
      <c r="I110" s="5"/>
      <c r="K110" s="4" t="s">
        <v>6</v>
      </c>
      <c r="L110" s="7"/>
      <c r="M110" s="4" t="s">
        <v>20</v>
      </c>
      <c r="N110" s="6"/>
      <c r="O110" s="8" t="s">
        <v>7</v>
      </c>
      <c r="P110" s="4"/>
      <c r="Q110" s="4"/>
      <c r="R110" s="4"/>
      <c r="S110" s="5"/>
    </row>
    <row r="111" spans="1:19" x14ac:dyDescent="0.2">
      <c r="A111" s="4" t="s">
        <v>6</v>
      </c>
      <c r="B111" s="7"/>
      <c r="C111" s="4"/>
      <c r="D111" s="6"/>
      <c r="E111" s="4">
        <v>0</v>
      </c>
      <c r="F111" s="4"/>
      <c r="G111" s="4"/>
      <c r="H111" s="4"/>
      <c r="I111" s="5"/>
      <c r="K111" s="4" t="s">
        <v>6</v>
      </c>
      <c r="L111" s="7"/>
      <c r="M111" s="4"/>
      <c r="N111" s="6"/>
      <c r="O111" s="4">
        <v>0</v>
      </c>
      <c r="P111" s="4"/>
      <c r="Q111" s="4"/>
      <c r="R111" s="4"/>
      <c r="S111" s="5"/>
    </row>
    <row r="112" spans="1:19" ht="17" thickBot="1" x14ac:dyDescent="0.25">
      <c r="A112" s="4" t="s">
        <v>5</v>
      </c>
      <c r="B112" s="3" t="s">
        <v>4</v>
      </c>
      <c r="C112" s="4"/>
      <c r="D112" s="3"/>
      <c r="E112" s="3"/>
      <c r="F112" s="3"/>
      <c r="G112" s="3"/>
      <c r="H112" s="3"/>
      <c r="I112" s="2"/>
      <c r="K112" s="4" t="s">
        <v>5</v>
      </c>
      <c r="L112" s="3" t="s">
        <v>4</v>
      </c>
      <c r="M112" s="4"/>
      <c r="N112" s="3"/>
      <c r="O112" s="3"/>
      <c r="P112" s="3"/>
      <c r="Q112" s="3"/>
      <c r="R112" s="3"/>
      <c r="S112" s="2"/>
    </row>
    <row r="113" spans="1:16" ht="17" thickBot="1" x14ac:dyDescent="0.25"/>
    <row r="114" spans="1:16" x14ac:dyDescent="0.2">
      <c r="A114" s="20" t="s">
        <v>16</v>
      </c>
      <c r="B114" s="19" t="s">
        <v>15</v>
      </c>
      <c r="C114" s="19" t="s">
        <v>14</v>
      </c>
      <c r="D114" s="19" t="s">
        <v>13</v>
      </c>
      <c r="E114" s="19" t="s">
        <v>12</v>
      </c>
      <c r="F114" s="19" t="s">
        <v>11</v>
      </c>
      <c r="G114" s="19" t="s">
        <v>24</v>
      </c>
      <c r="H114" s="19" t="s">
        <v>25</v>
      </c>
      <c r="I114" s="18" t="s">
        <v>10</v>
      </c>
    </row>
    <row r="115" spans="1:16" x14ac:dyDescent="0.2">
      <c r="A115" s="17" t="s">
        <v>23</v>
      </c>
      <c r="B115" s="16" t="s">
        <v>28</v>
      </c>
      <c r="C115" s="4" t="s">
        <v>54</v>
      </c>
      <c r="D115" s="4"/>
      <c r="E115" s="15">
        <f>P119</f>
        <v>30.114999999999998</v>
      </c>
      <c r="F115" s="4">
        <f>AVERAGE(E115:E116)</f>
        <v>30.114999999999998</v>
      </c>
      <c r="G115" s="4">
        <f>SUM(F115,-F122)</f>
        <v>10.591699999999999</v>
      </c>
      <c r="H115" s="4">
        <f>SUM(G118,-G115)</f>
        <v>-5.4024999999999999</v>
      </c>
      <c r="I115" s="14">
        <f>POWER(2,-H115)</f>
        <v>42.297485632569099</v>
      </c>
    </row>
    <row r="116" spans="1:16" x14ac:dyDescent="0.2">
      <c r="A116" s="4" t="s">
        <v>5</v>
      </c>
      <c r="B116" s="7"/>
      <c r="C116" s="4" t="s">
        <v>54</v>
      </c>
      <c r="D116" s="7"/>
      <c r="E116" s="8" t="s">
        <v>7</v>
      </c>
      <c r="F116" s="4"/>
      <c r="G116" s="4"/>
      <c r="H116" s="4"/>
      <c r="I116" s="5"/>
    </row>
    <row r="117" spans="1:16" x14ac:dyDescent="0.2">
      <c r="A117" s="4" t="s">
        <v>5</v>
      </c>
      <c r="B117" s="7"/>
      <c r="C117" s="4"/>
      <c r="D117" s="7"/>
      <c r="E117" s="4">
        <v>0</v>
      </c>
      <c r="F117" s="4"/>
      <c r="G117" s="4"/>
      <c r="H117" s="4"/>
      <c r="I117" s="5"/>
    </row>
    <row r="118" spans="1:16" x14ac:dyDescent="0.2">
      <c r="A118" s="4" t="s">
        <v>6</v>
      </c>
      <c r="B118" s="7"/>
      <c r="C118" s="4" t="s">
        <v>54</v>
      </c>
      <c r="D118" s="6"/>
      <c r="E118">
        <f>P122</f>
        <v>25.907599999999999</v>
      </c>
      <c r="F118" s="4">
        <f>AVERAGE(E118:E119)</f>
        <v>25.907599999999999</v>
      </c>
      <c r="G118" s="4">
        <f>SUM(F118,-F125)</f>
        <v>5.1891999999999996</v>
      </c>
      <c r="H118" s="4"/>
      <c r="I118" s="5"/>
      <c r="O118" s="13" t="s">
        <v>20</v>
      </c>
      <c r="P118" s="13" t="s">
        <v>54</v>
      </c>
    </row>
    <row r="119" spans="1:16" x14ac:dyDescent="0.2">
      <c r="A119" s="4" t="s">
        <v>6</v>
      </c>
      <c r="B119" s="7"/>
      <c r="C119" s="4" t="s">
        <v>54</v>
      </c>
      <c r="D119" s="4"/>
      <c r="E119" s="8" t="s">
        <v>7</v>
      </c>
      <c r="F119" s="4"/>
      <c r="G119" s="4"/>
      <c r="H119" s="4"/>
      <c r="I119" s="5"/>
      <c r="N119" s="26" t="s">
        <v>73</v>
      </c>
      <c r="O119" s="26">
        <v>19.523299999999999</v>
      </c>
      <c r="P119" s="26">
        <v>30.114999999999998</v>
      </c>
    </row>
    <row r="120" spans="1:16" x14ac:dyDescent="0.2">
      <c r="A120" s="4" t="s">
        <v>6</v>
      </c>
      <c r="B120" s="7"/>
      <c r="C120" s="4"/>
      <c r="D120" s="6"/>
      <c r="E120" s="4">
        <v>0</v>
      </c>
      <c r="F120" s="4"/>
      <c r="G120" s="4"/>
      <c r="H120" s="4"/>
      <c r="I120" s="5"/>
      <c r="N120" s="26" t="s">
        <v>74</v>
      </c>
      <c r="O120" s="26">
        <v>19.679400000000001</v>
      </c>
      <c r="P120" s="26">
        <v>30.1069</v>
      </c>
    </row>
    <row r="121" spans="1:16" ht="17" thickBot="1" x14ac:dyDescent="0.25">
      <c r="A121" s="12" t="s">
        <v>4</v>
      </c>
      <c r="B121" s="7"/>
      <c r="C121" s="4"/>
      <c r="D121" s="11"/>
      <c r="E121" s="11"/>
      <c r="F121" s="11"/>
      <c r="G121" s="4"/>
      <c r="H121" s="4"/>
      <c r="I121" s="5"/>
      <c r="N121" s="26" t="s">
        <v>68</v>
      </c>
      <c r="O121" s="26">
        <v>20.790400000000002</v>
      </c>
      <c r="P121" s="26">
        <v>25.9924</v>
      </c>
    </row>
    <row r="122" spans="1:16" ht="17" thickTop="1" x14ac:dyDescent="0.2">
      <c r="A122" s="4" t="s">
        <v>8</v>
      </c>
      <c r="B122" s="7"/>
      <c r="C122" s="4" t="s">
        <v>20</v>
      </c>
      <c r="D122" s="7"/>
      <c r="E122" s="10">
        <f>O119</f>
        <v>19.523299999999999</v>
      </c>
      <c r="F122" s="4">
        <f>AVERAGE(E122:E123)</f>
        <v>19.523299999999999</v>
      </c>
      <c r="G122" s="4"/>
      <c r="H122" s="4"/>
      <c r="I122" s="5"/>
      <c r="N122" s="26" t="s">
        <v>68</v>
      </c>
      <c r="O122" s="26">
        <v>20.718399999999999</v>
      </c>
      <c r="P122" s="26">
        <v>25.907599999999999</v>
      </c>
    </row>
    <row r="123" spans="1:16" x14ac:dyDescent="0.2">
      <c r="A123" s="4" t="s">
        <v>5</v>
      </c>
      <c r="B123" s="7"/>
      <c r="C123" s="4" t="s">
        <v>20</v>
      </c>
      <c r="D123" s="7"/>
      <c r="E123" s="8" t="s">
        <v>7</v>
      </c>
      <c r="F123" s="4"/>
      <c r="G123" s="4"/>
      <c r="H123" s="4"/>
      <c r="I123" s="5"/>
    </row>
    <row r="124" spans="1:16" x14ac:dyDescent="0.2">
      <c r="A124" s="4" t="s">
        <v>5</v>
      </c>
      <c r="B124" s="7"/>
      <c r="C124" s="4"/>
      <c r="D124" s="7"/>
      <c r="E124" s="4">
        <v>0</v>
      </c>
      <c r="F124" s="4"/>
      <c r="G124" s="4"/>
      <c r="H124" s="4"/>
      <c r="I124" s="5"/>
    </row>
    <row r="125" spans="1:16" x14ac:dyDescent="0.2">
      <c r="A125" s="4" t="s">
        <v>6</v>
      </c>
      <c r="B125" s="7"/>
      <c r="C125" s="4" t="s">
        <v>20</v>
      </c>
      <c r="D125" s="6"/>
      <c r="E125">
        <f>O122</f>
        <v>20.718399999999999</v>
      </c>
      <c r="F125" s="4">
        <f>AVERAGE(E125:E126)</f>
        <v>20.718399999999999</v>
      </c>
      <c r="G125" s="4"/>
      <c r="H125" s="4"/>
      <c r="I125" s="5"/>
    </row>
    <row r="126" spans="1:16" x14ac:dyDescent="0.2">
      <c r="A126" s="4" t="s">
        <v>6</v>
      </c>
      <c r="B126" s="7"/>
      <c r="C126" s="4" t="s">
        <v>20</v>
      </c>
      <c r="D126" s="6"/>
      <c r="E126" s="8" t="s">
        <v>7</v>
      </c>
      <c r="F126" s="4"/>
      <c r="G126" s="4"/>
      <c r="H126" s="4"/>
      <c r="I126" s="5"/>
    </row>
    <row r="127" spans="1:16" x14ac:dyDescent="0.2">
      <c r="A127" s="4" t="s">
        <v>6</v>
      </c>
      <c r="B127" s="7"/>
      <c r="C127" s="4"/>
      <c r="D127" s="6"/>
      <c r="E127" s="4">
        <v>0</v>
      </c>
      <c r="F127" s="4"/>
      <c r="G127" s="4"/>
      <c r="H127" s="4"/>
      <c r="I127" s="5"/>
    </row>
    <row r="128" spans="1:16" ht="17" thickBot="1" x14ac:dyDescent="0.25">
      <c r="A128" s="4" t="s">
        <v>5</v>
      </c>
      <c r="B128" s="3" t="s">
        <v>4</v>
      </c>
      <c r="C128" s="4"/>
      <c r="D128" s="3"/>
      <c r="E128" s="3"/>
      <c r="F128" s="3"/>
      <c r="G128" s="3"/>
      <c r="H128" s="3"/>
      <c r="I128" s="2"/>
    </row>
    <row r="130" spans="1:19" ht="17" thickBot="1" x14ac:dyDescent="0.25"/>
    <row r="131" spans="1:19" x14ac:dyDescent="0.2">
      <c r="A131" s="20" t="s">
        <v>16</v>
      </c>
      <c r="B131" s="19" t="s">
        <v>15</v>
      </c>
      <c r="C131" s="19" t="s">
        <v>14</v>
      </c>
      <c r="D131" s="19" t="s">
        <v>13</v>
      </c>
      <c r="E131" s="19" t="s">
        <v>12</v>
      </c>
      <c r="F131" s="19" t="s">
        <v>11</v>
      </c>
      <c r="G131" s="19" t="s">
        <v>24</v>
      </c>
      <c r="H131" s="19" t="s">
        <v>25</v>
      </c>
      <c r="I131" s="18" t="s">
        <v>10</v>
      </c>
      <c r="K131" s="20" t="s">
        <v>16</v>
      </c>
      <c r="L131" s="19" t="s">
        <v>15</v>
      </c>
      <c r="M131" s="19" t="s">
        <v>14</v>
      </c>
      <c r="N131" s="19" t="s">
        <v>13</v>
      </c>
      <c r="O131" s="19" t="s">
        <v>12</v>
      </c>
      <c r="P131" s="19" t="s">
        <v>11</v>
      </c>
      <c r="Q131" s="19" t="s">
        <v>24</v>
      </c>
      <c r="R131" s="19" t="s">
        <v>25</v>
      </c>
      <c r="S131" s="18" t="s">
        <v>10</v>
      </c>
    </row>
    <row r="132" spans="1:19" x14ac:dyDescent="0.2">
      <c r="A132" s="17" t="s">
        <v>9</v>
      </c>
      <c r="B132" s="16" t="s">
        <v>26</v>
      </c>
      <c r="C132" s="4" t="s">
        <v>54</v>
      </c>
      <c r="D132" s="4"/>
      <c r="E132" s="15">
        <f>P152</f>
        <v>30.8172</v>
      </c>
      <c r="F132" s="4">
        <f>AVERAGE(E132)</f>
        <v>30.8172</v>
      </c>
      <c r="G132" s="4">
        <f>SUM(F132,-F139)</f>
        <v>11.7637</v>
      </c>
      <c r="H132" s="4">
        <f>SUM(G135,-G132)</f>
        <v>-4.6678999999999995</v>
      </c>
      <c r="I132" s="14">
        <f>POWER(2,-H132)</f>
        <v>25.420138752257461</v>
      </c>
      <c r="K132" s="17" t="s">
        <v>33</v>
      </c>
      <c r="L132" s="16" t="s">
        <v>26</v>
      </c>
      <c r="M132" s="4" t="s">
        <v>54</v>
      </c>
      <c r="N132" s="4"/>
      <c r="O132" s="15">
        <f>P152</f>
        <v>30.8172</v>
      </c>
      <c r="P132" s="4">
        <f>AVERAGE(O132)</f>
        <v>30.8172</v>
      </c>
      <c r="Q132" s="4">
        <f>SUM(P132,-P139)</f>
        <v>11.7637</v>
      </c>
      <c r="R132" s="4">
        <f>SUM(Q135,-Q132)</f>
        <v>0.41490000000000293</v>
      </c>
      <c r="S132" s="14">
        <f>POWER(2,-R132)</f>
        <v>0.75007148383450239</v>
      </c>
    </row>
    <row r="133" spans="1:19" x14ac:dyDescent="0.2">
      <c r="A133" s="4" t="s">
        <v>5</v>
      </c>
      <c r="B133" s="7"/>
      <c r="C133" s="4" t="s">
        <v>54</v>
      </c>
      <c r="D133" s="7"/>
      <c r="F133" s="4"/>
      <c r="G133" s="4"/>
      <c r="H133" s="4"/>
      <c r="I133" s="5"/>
      <c r="K133" s="4" t="s">
        <v>5</v>
      </c>
      <c r="L133" s="7"/>
      <c r="M133" s="4" t="s">
        <v>54</v>
      </c>
      <c r="N133" s="7"/>
      <c r="P133" s="4"/>
      <c r="Q133" s="4"/>
      <c r="R133" s="4"/>
      <c r="S133" s="5"/>
    </row>
    <row r="134" spans="1:19" x14ac:dyDescent="0.2">
      <c r="A134" s="4" t="s">
        <v>5</v>
      </c>
      <c r="B134" s="7"/>
      <c r="C134" s="4"/>
      <c r="D134" s="7"/>
      <c r="E134" s="4">
        <v>0</v>
      </c>
      <c r="F134" s="4"/>
      <c r="G134" s="4"/>
      <c r="H134" s="4"/>
      <c r="I134" s="5"/>
      <c r="K134" s="4" t="s">
        <v>5</v>
      </c>
      <c r="L134" s="7"/>
      <c r="M134" s="4"/>
      <c r="N134" s="7"/>
      <c r="O134" s="4">
        <v>0</v>
      </c>
      <c r="P134" s="4"/>
      <c r="Q134" s="4"/>
      <c r="R134" s="4"/>
      <c r="S134" s="5"/>
    </row>
    <row r="135" spans="1:19" x14ac:dyDescent="0.2">
      <c r="A135" s="4" t="s">
        <v>6</v>
      </c>
      <c r="B135" s="7"/>
      <c r="C135" s="4" t="s">
        <v>54</v>
      </c>
      <c r="D135" s="6"/>
      <c r="E135">
        <f>P154</f>
        <v>27.410299999999999</v>
      </c>
      <c r="F135" s="4">
        <f>AVERAGE(E135:E136)</f>
        <v>27.410299999999999</v>
      </c>
      <c r="G135" s="4">
        <f>SUM(F135,-F142)</f>
        <v>7.0958000000000006</v>
      </c>
      <c r="H135" s="4"/>
      <c r="I135" s="5"/>
      <c r="K135" s="4" t="s">
        <v>6</v>
      </c>
      <c r="L135" s="7"/>
      <c r="M135" s="4" t="s">
        <v>54</v>
      </c>
      <c r="N135" s="6"/>
      <c r="O135" s="15">
        <f>P153</f>
        <v>31.220300000000002</v>
      </c>
      <c r="P135" s="4">
        <f>AVERAGE(O135:O136)</f>
        <v>31.220300000000002</v>
      </c>
      <c r="Q135" s="4">
        <f>SUM(P135,-P142)</f>
        <v>12.178600000000003</v>
      </c>
      <c r="R135" s="4"/>
      <c r="S135" s="5"/>
    </row>
    <row r="136" spans="1:19" x14ac:dyDescent="0.2">
      <c r="A136" s="4" t="s">
        <v>6</v>
      </c>
      <c r="B136" s="7"/>
      <c r="C136" s="4" t="s">
        <v>54</v>
      </c>
      <c r="D136" s="4"/>
      <c r="E136" s="8" t="s">
        <v>7</v>
      </c>
      <c r="F136" s="4"/>
      <c r="G136" s="4"/>
      <c r="H136" s="4"/>
      <c r="I136" s="5"/>
      <c r="K136" s="4" t="s">
        <v>6</v>
      </c>
      <c r="L136" s="7"/>
      <c r="M136" s="4" t="s">
        <v>54</v>
      </c>
      <c r="N136" s="4"/>
      <c r="O136" s="8" t="s">
        <v>7</v>
      </c>
      <c r="P136" s="4"/>
      <c r="Q136" s="4"/>
      <c r="R136" s="4"/>
      <c r="S136" s="5"/>
    </row>
    <row r="137" spans="1:19" x14ac:dyDescent="0.2">
      <c r="A137" s="4" t="s">
        <v>6</v>
      </c>
      <c r="B137" s="7"/>
      <c r="C137" s="4"/>
      <c r="D137" s="6"/>
      <c r="E137" s="4">
        <v>0</v>
      </c>
      <c r="F137" s="4"/>
      <c r="G137" s="4"/>
      <c r="H137" s="4"/>
      <c r="I137" s="5"/>
      <c r="K137" s="4" t="s">
        <v>6</v>
      </c>
      <c r="L137" s="7"/>
      <c r="M137" s="4"/>
      <c r="N137" s="6"/>
      <c r="O137" s="4">
        <v>0</v>
      </c>
      <c r="P137" s="4"/>
      <c r="Q137" s="4"/>
      <c r="R137" s="4"/>
      <c r="S137" s="5"/>
    </row>
    <row r="138" spans="1:19" ht="17" thickBot="1" x14ac:dyDescent="0.25">
      <c r="A138" s="12" t="s">
        <v>4</v>
      </c>
      <c r="B138" s="7"/>
      <c r="C138" s="4"/>
      <c r="D138" s="11"/>
      <c r="E138" s="11"/>
      <c r="F138" s="11"/>
      <c r="G138" s="4"/>
      <c r="H138" s="4"/>
      <c r="I138" s="5"/>
      <c r="K138" s="12" t="s">
        <v>4</v>
      </c>
      <c r="L138" s="7"/>
      <c r="M138" s="4"/>
      <c r="N138" s="11"/>
      <c r="O138" s="11"/>
      <c r="P138" s="11"/>
      <c r="Q138" s="4"/>
      <c r="R138" s="4"/>
      <c r="S138" s="5"/>
    </row>
    <row r="139" spans="1:19" ht="17" thickTop="1" x14ac:dyDescent="0.2">
      <c r="A139" s="4" t="s">
        <v>8</v>
      </c>
      <c r="B139" s="7"/>
      <c r="C139" s="4" t="s">
        <v>20</v>
      </c>
      <c r="D139" s="7"/>
      <c r="E139" s="10">
        <f>O152</f>
        <v>19.0535</v>
      </c>
      <c r="F139" s="4">
        <f>AVERAGE(E139)</f>
        <v>19.0535</v>
      </c>
      <c r="G139" s="4"/>
      <c r="H139" s="4"/>
      <c r="I139" s="5"/>
      <c r="K139" s="4" t="s">
        <v>8</v>
      </c>
      <c r="L139" s="7"/>
      <c r="M139" s="4" t="s">
        <v>20</v>
      </c>
      <c r="N139" s="7"/>
      <c r="O139" s="10">
        <f>O152</f>
        <v>19.0535</v>
      </c>
      <c r="P139" s="4">
        <f>AVERAGE(O139)</f>
        <v>19.0535</v>
      </c>
      <c r="Q139" s="4"/>
      <c r="R139" s="4"/>
      <c r="S139" s="5"/>
    </row>
    <row r="140" spans="1:19" x14ac:dyDescent="0.2">
      <c r="A140" s="4" t="s">
        <v>5</v>
      </c>
      <c r="B140" s="7"/>
      <c r="C140" s="4" t="s">
        <v>20</v>
      </c>
      <c r="D140" s="7"/>
      <c r="F140" s="4"/>
      <c r="G140" s="4"/>
      <c r="H140" s="4"/>
      <c r="I140" s="5"/>
      <c r="K140" s="4" t="s">
        <v>5</v>
      </c>
      <c r="L140" s="7"/>
      <c r="M140" s="4" t="s">
        <v>20</v>
      </c>
      <c r="N140" s="7"/>
      <c r="P140" s="4"/>
      <c r="Q140" s="4"/>
      <c r="R140" s="4"/>
      <c r="S140" s="5"/>
    </row>
    <row r="141" spans="1:19" x14ac:dyDescent="0.2">
      <c r="A141" s="4" t="s">
        <v>5</v>
      </c>
      <c r="B141" s="7"/>
      <c r="C141" s="4"/>
      <c r="D141" s="7"/>
      <c r="E141" s="4">
        <v>0</v>
      </c>
      <c r="F141" s="4"/>
      <c r="G141" s="4"/>
      <c r="H141" s="4"/>
      <c r="I141" s="5"/>
      <c r="K141" s="4" t="s">
        <v>5</v>
      </c>
      <c r="L141" s="7"/>
      <c r="M141" s="4"/>
      <c r="N141" s="7"/>
      <c r="O141" s="4">
        <v>0</v>
      </c>
      <c r="P141" s="4"/>
      <c r="Q141" s="4"/>
      <c r="R141" s="4"/>
      <c r="S141" s="5"/>
    </row>
    <row r="142" spans="1:19" x14ac:dyDescent="0.2">
      <c r="A142" s="4" t="s">
        <v>6</v>
      </c>
      <c r="B142" s="7"/>
      <c r="C142" s="4" t="s">
        <v>20</v>
      </c>
      <c r="D142" s="6"/>
      <c r="E142">
        <f>O154</f>
        <v>20.314499999999999</v>
      </c>
      <c r="F142" s="4">
        <f>AVERAGE(E142:E143)</f>
        <v>20.314499999999999</v>
      </c>
      <c r="G142" s="4"/>
      <c r="H142" s="4"/>
      <c r="I142" s="5"/>
      <c r="K142" s="4" t="s">
        <v>6</v>
      </c>
      <c r="L142" s="7"/>
      <c r="M142" s="4" t="s">
        <v>20</v>
      </c>
      <c r="N142" s="6"/>
      <c r="O142" s="21">
        <f>O153</f>
        <v>19.041699999999999</v>
      </c>
      <c r="P142" s="4">
        <f>AVERAGE(O142:O143)</f>
        <v>19.041699999999999</v>
      </c>
      <c r="Q142" s="4"/>
      <c r="R142" s="4"/>
      <c r="S142" s="5"/>
    </row>
    <row r="143" spans="1:19" x14ac:dyDescent="0.2">
      <c r="A143" s="4" t="s">
        <v>6</v>
      </c>
      <c r="B143" s="7"/>
      <c r="C143" s="4" t="s">
        <v>20</v>
      </c>
      <c r="D143" s="6"/>
      <c r="E143" s="8" t="s">
        <v>7</v>
      </c>
      <c r="F143" s="4"/>
      <c r="G143" s="4"/>
      <c r="H143" s="4"/>
      <c r="I143" s="5"/>
      <c r="K143" s="4" t="s">
        <v>6</v>
      </c>
      <c r="L143" s="7"/>
      <c r="M143" s="4" t="s">
        <v>20</v>
      </c>
      <c r="N143" s="6"/>
      <c r="O143" s="8" t="s">
        <v>7</v>
      </c>
      <c r="P143" s="4"/>
      <c r="Q143" s="4"/>
      <c r="R143" s="4"/>
      <c r="S143" s="5"/>
    </row>
    <row r="144" spans="1:19" x14ac:dyDescent="0.2">
      <c r="A144" s="4" t="s">
        <v>6</v>
      </c>
      <c r="B144" s="7"/>
      <c r="C144" s="4"/>
      <c r="D144" s="6"/>
      <c r="E144" s="4">
        <v>0</v>
      </c>
      <c r="F144" s="4"/>
      <c r="G144" s="4"/>
      <c r="H144" s="4"/>
      <c r="I144" s="5"/>
      <c r="K144" s="4" t="s">
        <v>6</v>
      </c>
      <c r="L144" s="7"/>
      <c r="M144" s="4"/>
      <c r="N144" s="6"/>
      <c r="O144" s="4">
        <v>0</v>
      </c>
      <c r="P144" s="4"/>
      <c r="Q144" s="4"/>
      <c r="R144" s="4"/>
      <c r="S144" s="5"/>
    </row>
    <row r="145" spans="1:19" ht="17" thickBot="1" x14ac:dyDescent="0.25">
      <c r="A145" s="4" t="s">
        <v>5</v>
      </c>
      <c r="B145" s="3" t="s">
        <v>4</v>
      </c>
      <c r="C145" s="4"/>
      <c r="D145" s="3"/>
      <c r="E145" s="3"/>
      <c r="F145" s="3"/>
      <c r="G145" s="3"/>
      <c r="H145" s="3"/>
      <c r="I145" s="2"/>
      <c r="K145" s="4" t="s">
        <v>5</v>
      </c>
      <c r="L145" s="3" t="s">
        <v>4</v>
      </c>
      <c r="M145" s="4"/>
      <c r="N145" s="3"/>
      <c r="O145" s="3"/>
      <c r="P145" s="3"/>
      <c r="Q145" s="3"/>
      <c r="R145" s="3"/>
      <c r="S145" s="2"/>
    </row>
    <row r="146" spans="1:19" ht="17" thickBot="1" x14ac:dyDescent="0.25"/>
    <row r="147" spans="1:19" x14ac:dyDescent="0.2">
      <c r="A147" s="20" t="s">
        <v>16</v>
      </c>
      <c r="B147" s="19" t="s">
        <v>15</v>
      </c>
      <c r="C147" s="19" t="s">
        <v>14</v>
      </c>
      <c r="D147" s="19" t="s">
        <v>13</v>
      </c>
      <c r="E147" s="19" t="s">
        <v>12</v>
      </c>
      <c r="F147" s="19" t="s">
        <v>11</v>
      </c>
      <c r="G147" s="19" t="s">
        <v>24</v>
      </c>
      <c r="H147" s="19" t="s">
        <v>25</v>
      </c>
      <c r="I147" s="18" t="s">
        <v>10</v>
      </c>
    </row>
    <row r="148" spans="1:19" x14ac:dyDescent="0.2">
      <c r="A148" s="17" t="s">
        <v>9</v>
      </c>
      <c r="B148" s="16" t="s">
        <v>28</v>
      </c>
      <c r="C148" s="4" t="s">
        <v>54</v>
      </c>
      <c r="D148" s="4"/>
      <c r="E148" s="15">
        <f>P152</f>
        <v>30.8172</v>
      </c>
      <c r="F148" s="4">
        <f>AVERAGE(E148:E149)</f>
        <v>30.8172</v>
      </c>
      <c r="G148" s="4">
        <f>SUM(F148,-F155)</f>
        <v>11.7637</v>
      </c>
      <c r="H148" s="4">
        <f>SUM(G151,-G148)</f>
        <v>-4.5181000000000004</v>
      </c>
      <c r="I148" s="14">
        <f>POWER(2,-H148)</f>
        <v>22.913088018412054</v>
      </c>
    </row>
    <row r="149" spans="1:19" x14ac:dyDescent="0.2">
      <c r="A149" s="4" t="s">
        <v>5</v>
      </c>
      <c r="B149" s="7"/>
      <c r="C149" s="4" t="s">
        <v>54</v>
      </c>
      <c r="D149" s="7"/>
      <c r="E149" s="8" t="s">
        <v>7</v>
      </c>
      <c r="F149" s="4"/>
      <c r="G149" s="4"/>
      <c r="H149" s="4"/>
      <c r="I149" s="5"/>
    </row>
    <row r="150" spans="1:19" x14ac:dyDescent="0.2">
      <c r="A150" s="4" t="s">
        <v>5</v>
      </c>
      <c r="B150" s="7"/>
      <c r="C150" s="4"/>
      <c r="D150" s="7"/>
      <c r="E150" s="4">
        <v>0</v>
      </c>
      <c r="F150" s="4"/>
      <c r="G150" s="4"/>
      <c r="H150" s="4"/>
      <c r="I150" s="5"/>
    </row>
    <row r="151" spans="1:19" x14ac:dyDescent="0.2">
      <c r="A151" s="4" t="s">
        <v>6</v>
      </c>
      <c r="B151" s="7"/>
      <c r="C151" s="4" t="s">
        <v>54</v>
      </c>
      <c r="D151" s="6"/>
      <c r="E151">
        <f>P155</f>
        <v>27.581399999999999</v>
      </c>
      <c r="F151" s="4">
        <f>AVERAGE(E151:E152)</f>
        <v>27.581399999999999</v>
      </c>
      <c r="G151" s="4">
        <f>SUM(F151,-F158)</f>
        <v>7.2455999999999996</v>
      </c>
      <c r="H151" s="4"/>
      <c r="I151" s="5"/>
      <c r="O151" s="13" t="s">
        <v>20</v>
      </c>
      <c r="P151" s="13" t="s">
        <v>54</v>
      </c>
    </row>
    <row r="152" spans="1:19" x14ac:dyDescent="0.2">
      <c r="A152" s="4" t="s">
        <v>6</v>
      </c>
      <c r="B152" s="7"/>
      <c r="C152" s="4" t="s">
        <v>54</v>
      </c>
      <c r="D152" s="4"/>
      <c r="E152" s="8" t="s">
        <v>7</v>
      </c>
      <c r="F152" s="4"/>
      <c r="G152" s="4"/>
      <c r="H152" s="4"/>
      <c r="I152" s="5"/>
      <c r="N152" s="9" t="s">
        <v>75</v>
      </c>
      <c r="O152" s="9">
        <v>19.0535</v>
      </c>
      <c r="P152" s="9">
        <v>30.8172</v>
      </c>
    </row>
    <row r="153" spans="1:19" x14ac:dyDescent="0.2">
      <c r="A153" s="4" t="s">
        <v>6</v>
      </c>
      <c r="B153" s="7"/>
      <c r="C153" s="4"/>
      <c r="D153" s="6"/>
      <c r="E153" s="4">
        <v>0</v>
      </c>
      <c r="F153" s="4"/>
      <c r="G153" s="4"/>
      <c r="H153" s="4"/>
      <c r="I153" s="5"/>
      <c r="N153" s="9" t="s">
        <v>75</v>
      </c>
      <c r="O153" s="9">
        <v>19.041699999999999</v>
      </c>
      <c r="P153" s="9">
        <v>31.220300000000002</v>
      </c>
    </row>
    <row r="154" spans="1:19" ht="17" thickBot="1" x14ac:dyDescent="0.25">
      <c r="A154" s="12" t="s">
        <v>4</v>
      </c>
      <c r="B154" s="7"/>
      <c r="C154" s="4"/>
      <c r="D154" s="11"/>
      <c r="E154" s="11"/>
      <c r="F154" s="11"/>
      <c r="G154" s="4"/>
      <c r="H154" s="4"/>
      <c r="I154" s="5"/>
      <c r="N154" s="9" t="s">
        <v>69</v>
      </c>
      <c r="O154" s="9">
        <v>20.314499999999999</v>
      </c>
      <c r="P154" s="9">
        <v>27.410299999999999</v>
      </c>
    </row>
    <row r="155" spans="1:19" ht="17" thickTop="1" x14ac:dyDescent="0.2">
      <c r="A155" s="4" t="s">
        <v>8</v>
      </c>
      <c r="B155" s="7"/>
      <c r="C155" s="4" t="s">
        <v>20</v>
      </c>
      <c r="D155" s="7"/>
      <c r="E155" s="10">
        <f>O152</f>
        <v>19.0535</v>
      </c>
      <c r="F155" s="4">
        <f>AVERAGE(E155:E156)</f>
        <v>19.0535</v>
      </c>
      <c r="G155" s="4"/>
      <c r="H155" s="4"/>
      <c r="I155" s="5"/>
      <c r="N155" s="9" t="s">
        <v>69</v>
      </c>
      <c r="O155" s="9">
        <v>20.335799999999999</v>
      </c>
      <c r="P155" s="9">
        <v>27.581399999999999</v>
      </c>
    </row>
    <row r="156" spans="1:19" x14ac:dyDescent="0.2">
      <c r="A156" s="4" t="s">
        <v>5</v>
      </c>
      <c r="B156" s="7"/>
      <c r="C156" s="4" t="s">
        <v>20</v>
      </c>
      <c r="D156" s="7"/>
      <c r="E156" s="8" t="s">
        <v>7</v>
      </c>
      <c r="F156" s="4"/>
      <c r="G156" s="4"/>
      <c r="H156" s="4"/>
      <c r="I156" s="5"/>
    </row>
    <row r="157" spans="1:19" x14ac:dyDescent="0.2">
      <c r="A157" s="4" t="s">
        <v>5</v>
      </c>
      <c r="B157" s="7"/>
      <c r="C157" s="4"/>
      <c r="D157" s="7"/>
      <c r="E157" s="4">
        <v>0</v>
      </c>
      <c r="F157" s="4"/>
      <c r="G157" s="4"/>
      <c r="H157" s="4"/>
      <c r="I157" s="5"/>
    </row>
    <row r="158" spans="1:19" x14ac:dyDescent="0.2">
      <c r="A158" s="4" t="s">
        <v>6</v>
      </c>
      <c r="B158" s="7"/>
      <c r="C158" s="4" t="s">
        <v>20</v>
      </c>
      <c r="D158" s="6"/>
      <c r="E158">
        <f>O155</f>
        <v>20.335799999999999</v>
      </c>
      <c r="F158" s="4">
        <f>AVERAGE(E158:E159)</f>
        <v>20.335799999999999</v>
      </c>
      <c r="G158" s="4"/>
      <c r="H158" s="4"/>
      <c r="I158" s="5"/>
    </row>
    <row r="159" spans="1:19" x14ac:dyDescent="0.2">
      <c r="A159" s="4" t="s">
        <v>6</v>
      </c>
      <c r="B159" s="7"/>
      <c r="C159" s="4" t="s">
        <v>20</v>
      </c>
      <c r="D159" s="6"/>
      <c r="E159" s="8" t="s">
        <v>7</v>
      </c>
      <c r="F159" s="4"/>
      <c r="G159" s="4"/>
      <c r="H159" s="4"/>
      <c r="I159" s="5"/>
    </row>
    <row r="160" spans="1:19" x14ac:dyDescent="0.2">
      <c r="A160" s="4" t="s">
        <v>6</v>
      </c>
      <c r="B160" s="7"/>
      <c r="C160" s="4"/>
      <c r="D160" s="6"/>
      <c r="E160" s="4">
        <v>0</v>
      </c>
      <c r="F160" s="4"/>
      <c r="G160" s="4"/>
      <c r="H160" s="4"/>
      <c r="I160" s="5"/>
    </row>
    <row r="161" spans="1:14" ht="17" thickBot="1" x14ac:dyDescent="0.25">
      <c r="A161" s="4" t="s">
        <v>5</v>
      </c>
      <c r="B161" s="3" t="s">
        <v>4</v>
      </c>
      <c r="C161" s="4"/>
      <c r="D161" s="3"/>
      <c r="E161" s="3"/>
      <c r="F161" s="3"/>
      <c r="G161" s="3"/>
      <c r="H161" s="3"/>
      <c r="I161" s="2"/>
    </row>
    <row r="162" spans="1:14" x14ac:dyDescent="0.2">
      <c r="M162" t="s">
        <v>34</v>
      </c>
      <c r="N162" t="s">
        <v>0</v>
      </c>
    </row>
    <row r="163" spans="1:14" x14ac:dyDescent="0.2">
      <c r="M163">
        <f>S2</f>
        <v>0.99965348645941021</v>
      </c>
      <c r="N163" s="1"/>
    </row>
    <row r="164" spans="1:14" x14ac:dyDescent="0.2">
      <c r="M164">
        <f>S35</f>
        <v>1.2018859487004199</v>
      </c>
    </row>
    <row r="165" spans="1:14" x14ac:dyDescent="0.2">
      <c r="M165">
        <f>S67</f>
        <v>0.8427052393548673</v>
      </c>
    </row>
    <row r="166" spans="1:14" x14ac:dyDescent="0.2">
      <c r="M166" s="1">
        <f>S99</f>
        <v>1.1205445438855515</v>
      </c>
      <c r="N166" s="1"/>
    </row>
    <row r="167" spans="1:14" x14ac:dyDescent="0.2">
      <c r="M167" s="1">
        <f>S132</f>
        <v>0.75007148383450239</v>
      </c>
      <c r="N167">
        <f>I67</f>
        <v>31.448079263152092</v>
      </c>
    </row>
    <row r="168" spans="1:14" x14ac:dyDescent="0.2">
      <c r="N168">
        <f>I83</f>
        <v>27.238965356090887</v>
      </c>
    </row>
    <row r="169" spans="1:14" x14ac:dyDescent="0.2">
      <c r="N169">
        <f>I99</f>
        <v>41.923870193267803</v>
      </c>
    </row>
    <row r="170" spans="1:14" x14ac:dyDescent="0.2">
      <c r="N170">
        <f>I115</f>
        <v>42.297485632569099</v>
      </c>
    </row>
    <row r="171" spans="1:14" x14ac:dyDescent="0.2">
      <c r="N171">
        <f>I132</f>
        <v>25.420138752257461</v>
      </c>
    </row>
    <row r="172" spans="1:14" x14ac:dyDescent="0.2">
      <c r="N172">
        <f>I148</f>
        <v>22.913088018412054</v>
      </c>
    </row>
    <row r="179" spans="12:15" x14ac:dyDescent="0.2">
      <c r="L179" t="s">
        <v>3</v>
      </c>
      <c r="M179">
        <f>AVERAGE(M163:M168)</f>
        <v>0.98297214044695025</v>
      </c>
      <c r="N179">
        <f>AVERAGE(N163:N172)</f>
        <v>31.873604535958233</v>
      </c>
    </row>
    <row r="180" spans="12:15" x14ac:dyDescent="0.2">
      <c r="L180" t="s">
        <v>2</v>
      </c>
      <c r="M180">
        <f>STDEV(M163:M168)</f>
        <v>0.18777992992408857</v>
      </c>
      <c r="N180">
        <f>STDEV(N163:N172)</f>
        <v>8.4055239678053475</v>
      </c>
    </row>
    <row r="181" spans="12:15" x14ac:dyDescent="0.2">
      <c r="L181" t="s">
        <v>1</v>
      </c>
      <c r="N181">
        <f>TTEST(M163:M167,N163:N172,2,2)</f>
        <v>1.9246548727930981E-5</v>
      </c>
      <c r="O181" t="str">
        <f>IF(AND(N181&gt;=0.01, N181&lt;0.05), "Significativo *", IF(AND(N181&gt;=0.001, N181&lt;0.01), "Significativo **", IF(N181&lt;0.001, "Significativo ***", "Non significativo")))</f>
        <v>Significativo ***</v>
      </c>
    </row>
    <row r="183" spans="12:15" x14ac:dyDescent="0.2">
      <c r="L183" t="s">
        <v>34</v>
      </c>
      <c r="M183" t="s">
        <v>0</v>
      </c>
    </row>
    <row r="184" spans="12:15" x14ac:dyDescent="0.2">
      <c r="L184">
        <f>M179</f>
        <v>0.98297214044695025</v>
      </c>
      <c r="M184">
        <f>N179</f>
        <v>31.873604535958233</v>
      </c>
    </row>
    <row r="185" spans="12:15" x14ac:dyDescent="0.2">
      <c r="L185">
        <f>M180</f>
        <v>0.18777992992408857</v>
      </c>
      <c r="M185">
        <f>N180</f>
        <v>8.4055239678053475</v>
      </c>
    </row>
  </sheetData>
  <conditionalFormatting sqref="I2">
    <cfRule type="cellIs" dxfId="107" priority="36" stopIfTrue="1" operator="lessThan">
      <formula>1</formula>
    </cfRule>
    <cfRule type="cellIs" dxfId="106" priority="35" stopIfTrue="1" operator="greaterThan">
      <formula>1</formula>
    </cfRule>
  </conditionalFormatting>
  <conditionalFormatting sqref="I18">
    <cfRule type="cellIs" dxfId="105" priority="32" stopIfTrue="1" operator="lessThan">
      <formula>1</formula>
    </cfRule>
    <cfRule type="cellIs" dxfId="104" priority="31" stopIfTrue="1" operator="greaterThan">
      <formula>1</formula>
    </cfRule>
  </conditionalFormatting>
  <conditionalFormatting sqref="I35">
    <cfRule type="cellIs" dxfId="103" priority="30" stopIfTrue="1" operator="lessThan">
      <formula>1</formula>
    </cfRule>
    <cfRule type="cellIs" dxfId="102" priority="29" stopIfTrue="1" operator="greaterThan">
      <formula>1</formula>
    </cfRule>
  </conditionalFormatting>
  <conditionalFormatting sqref="I51">
    <cfRule type="cellIs" dxfId="101" priority="26" stopIfTrue="1" operator="lessThan">
      <formula>1</formula>
    </cfRule>
    <cfRule type="cellIs" dxfId="100" priority="25" stopIfTrue="1" operator="greaterThan">
      <formula>1</formula>
    </cfRule>
  </conditionalFormatting>
  <conditionalFormatting sqref="I67">
    <cfRule type="cellIs" dxfId="99" priority="11" stopIfTrue="1" operator="greaterThan">
      <formula>1</formula>
    </cfRule>
    <cfRule type="cellIs" dxfId="98" priority="12" stopIfTrue="1" operator="lessThan">
      <formula>1</formula>
    </cfRule>
  </conditionalFormatting>
  <conditionalFormatting sqref="I83">
    <cfRule type="cellIs" dxfId="97" priority="7" stopIfTrue="1" operator="greaterThan">
      <formula>1</formula>
    </cfRule>
    <cfRule type="cellIs" dxfId="96" priority="8" stopIfTrue="1" operator="lessThan">
      <formula>1</formula>
    </cfRule>
  </conditionalFormatting>
  <conditionalFormatting sqref="I99">
    <cfRule type="cellIs" dxfId="95" priority="5" stopIfTrue="1" operator="greaterThan">
      <formula>1</formula>
    </cfRule>
    <cfRule type="cellIs" dxfId="94" priority="6" stopIfTrue="1" operator="lessThan">
      <formula>1</formula>
    </cfRule>
  </conditionalFormatting>
  <conditionalFormatting sqref="I115">
    <cfRule type="cellIs" dxfId="93" priority="1" stopIfTrue="1" operator="greaterThan">
      <formula>1</formula>
    </cfRule>
    <cfRule type="cellIs" dxfId="92" priority="2" stopIfTrue="1" operator="lessThan">
      <formula>1</formula>
    </cfRule>
  </conditionalFormatting>
  <conditionalFormatting sqref="I132">
    <cfRule type="cellIs" dxfId="91" priority="23" stopIfTrue="1" operator="greaterThan">
      <formula>1</formula>
    </cfRule>
    <cfRule type="cellIs" dxfId="90" priority="24" stopIfTrue="1" operator="lessThan">
      <formula>1</formula>
    </cfRule>
  </conditionalFormatting>
  <conditionalFormatting sqref="I148">
    <cfRule type="cellIs" dxfId="89" priority="20" stopIfTrue="1" operator="lessThan">
      <formula>1</formula>
    </cfRule>
    <cfRule type="cellIs" dxfId="88" priority="19" stopIfTrue="1" operator="greaterThan">
      <formula>1</formula>
    </cfRule>
  </conditionalFormatting>
  <conditionalFormatting sqref="S2">
    <cfRule type="cellIs" dxfId="87" priority="33" stopIfTrue="1" operator="greaterThan">
      <formula>1</formula>
    </cfRule>
    <cfRule type="cellIs" dxfId="86" priority="34" stopIfTrue="1" operator="lessThan">
      <formula>1</formula>
    </cfRule>
  </conditionalFormatting>
  <conditionalFormatting sqref="S35">
    <cfRule type="cellIs" dxfId="85" priority="27" stopIfTrue="1" operator="greaterThan">
      <formula>1</formula>
    </cfRule>
    <cfRule type="cellIs" dxfId="84" priority="28" stopIfTrue="1" operator="lessThan">
      <formula>1</formula>
    </cfRule>
  </conditionalFormatting>
  <conditionalFormatting sqref="S67">
    <cfRule type="cellIs" dxfId="83" priority="10" stopIfTrue="1" operator="lessThan">
      <formula>1</formula>
    </cfRule>
    <cfRule type="cellIs" dxfId="82" priority="9" stopIfTrue="1" operator="greaterThan">
      <formula>1</formula>
    </cfRule>
  </conditionalFormatting>
  <conditionalFormatting sqref="S99">
    <cfRule type="cellIs" dxfId="81" priority="4" stopIfTrue="1" operator="lessThan">
      <formula>1</formula>
    </cfRule>
    <cfRule type="cellIs" dxfId="80" priority="3" stopIfTrue="1" operator="greaterThan">
      <formula>1</formula>
    </cfRule>
  </conditionalFormatting>
  <conditionalFormatting sqref="S132">
    <cfRule type="cellIs" dxfId="79" priority="21" stopIfTrue="1" operator="greaterThan">
      <formula>1</formula>
    </cfRule>
    <cfRule type="cellIs" dxfId="78" priority="22" stopIfTrue="1" operator="lessThan">
      <formula>1</formula>
    </cfRule>
  </conditionalFormatting>
  <conditionalFormatting sqref="BN67">
    <cfRule type="cellIs" dxfId="77" priority="17" stopIfTrue="1" operator="greaterThan">
      <formula>1</formula>
    </cfRule>
    <cfRule type="cellIs" dxfId="76" priority="18" stopIfTrue="1" operator="lessThan">
      <formula>1</formula>
    </cfRule>
  </conditionalFormatting>
  <conditionalFormatting sqref="BN83">
    <cfRule type="cellIs" dxfId="75" priority="14" stopIfTrue="1" operator="lessThan">
      <formula>1</formula>
    </cfRule>
    <cfRule type="cellIs" dxfId="74" priority="13" stopIfTrue="1" operator="greaterThan">
      <formula>1</formula>
    </cfRule>
  </conditionalFormatting>
  <conditionalFormatting sqref="BX67">
    <cfRule type="cellIs" dxfId="73" priority="16" stopIfTrue="1" operator="lessThan">
      <formula>1</formula>
    </cfRule>
    <cfRule type="cellIs" dxfId="72" priority="15" stopIfTrue="1" operator="greaterThan">
      <formula>1</formula>
    </cfRule>
  </conditionalFormatting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7B8E1-DC3E-CC41-B68F-FAB08AB9C223}">
  <dimension ref="A1:BX180"/>
  <sheetViews>
    <sheetView topLeftCell="C159" zoomScale="108" workbookViewId="0">
      <selection activeCell="F175" sqref="F175"/>
    </sheetView>
  </sheetViews>
  <sheetFormatPr baseColWidth="10" defaultRowHeight="16" x14ac:dyDescent="0.2"/>
  <cols>
    <col min="14" max="14" width="15" customWidth="1"/>
    <col min="15" max="15" width="15.5" customWidth="1"/>
  </cols>
  <sheetData>
    <row r="1" spans="1:19" x14ac:dyDescent="0.2">
      <c r="A1" s="20" t="s">
        <v>16</v>
      </c>
      <c r="B1" s="19" t="s">
        <v>15</v>
      </c>
      <c r="C1" s="19" t="s">
        <v>14</v>
      </c>
      <c r="D1" s="19" t="s">
        <v>35</v>
      </c>
      <c r="E1" s="19" t="s">
        <v>36</v>
      </c>
      <c r="F1" s="19" t="s">
        <v>37</v>
      </c>
      <c r="G1" s="19" t="s">
        <v>38</v>
      </c>
      <c r="H1" s="19" t="s">
        <v>39</v>
      </c>
      <c r="I1" s="18" t="s">
        <v>10</v>
      </c>
      <c r="K1" s="20" t="s">
        <v>16</v>
      </c>
      <c r="L1" s="19" t="s">
        <v>15</v>
      </c>
      <c r="M1" s="19" t="s">
        <v>14</v>
      </c>
      <c r="N1" s="19" t="s">
        <v>35</v>
      </c>
      <c r="O1" s="19" t="s">
        <v>36</v>
      </c>
      <c r="P1" s="19" t="s">
        <v>37</v>
      </c>
      <c r="Q1" s="19" t="s">
        <v>38</v>
      </c>
      <c r="R1" s="19" t="s">
        <v>39</v>
      </c>
      <c r="S1" s="18" t="s">
        <v>10</v>
      </c>
    </row>
    <row r="2" spans="1:19" x14ac:dyDescent="0.2">
      <c r="A2" s="17" t="s">
        <v>40</v>
      </c>
      <c r="B2" s="16" t="s">
        <v>41</v>
      </c>
      <c r="C2" s="4" t="s">
        <v>54</v>
      </c>
      <c r="D2" s="4"/>
      <c r="E2" s="15">
        <f>P19</f>
        <v>28.746200000000002</v>
      </c>
      <c r="F2" s="4">
        <f>AVERAGE(E2)</f>
        <v>28.746200000000002</v>
      </c>
      <c r="G2" s="4">
        <f>SUM(F2,-F9)</f>
        <v>7.4505000000000017</v>
      </c>
      <c r="H2" s="4">
        <f>SUM(G5,-G2)</f>
        <v>1.2718999999999987</v>
      </c>
      <c r="I2" s="14">
        <f>POWER(2,-H2)</f>
        <v>0.4141140338699853</v>
      </c>
      <c r="K2" s="17" t="s">
        <v>27</v>
      </c>
      <c r="L2" s="16" t="s">
        <v>26</v>
      </c>
      <c r="M2" s="4" t="s">
        <v>54</v>
      </c>
      <c r="N2" s="4"/>
      <c r="O2" s="15">
        <f>P19</f>
        <v>28.746200000000002</v>
      </c>
      <c r="P2" s="4">
        <f>AVERAGE(O2)</f>
        <v>28.746200000000002</v>
      </c>
      <c r="Q2" s="4">
        <f>SUM(P2,-P9)</f>
        <v>7.4505000000000017</v>
      </c>
      <c r="R2" s="4">
        <f>SUM(Q5,-Q2)</f>
        <v>-9.0300000000002711E-2</v>
      </c>
      <c r="S2" s="14">
        <f>POWER(2,-R2)</f>
        <v>1.0645915350243627</v>
      </c>
    </row>
    <row r="3" spans="1:19" x14ac:dyDescent="0.2">
      <c r="A3" s="4" t="s">
        <v>5</v>
      </c>
      <c r="B3" s="7"/>
      <c r="C3" s="4" t="s">
        <v>54</v>
      </c>
      <c r="D3" s="7"/>
      <c r="F3" s="4"/>
      <c r="G3" s="4"/>
      <c r="H3" s="4"/>
      <c r="I3" s="5"/>
      <c r="K3" s="4" t="s">
        <v>5</v>
      </c>
      <c r="L3" s="7"/>
      <c r="M3" s="4" t="s">
        <v>54</v>
      </c>
      <c r="N3" s="7"/>
      <c r="P3" s="4"/>
      <c r="Q3" s="4"/>
      <c r="R3" s="4"/>
      <c r="S3" s="5"/>
    </row>
    <row r="4" spans="1:19" x14ac:dyDescent="0.2">
      <c r="A4" s="4" t="s">
        <v>5</v>
      </c>
      <c r="B4" s="7"/>
      <c r="C4" s="4"/>
      <c r="D4" s="7"/>
      <c r="E4" s="4">
        <v>0</v>
      </c>
      <c r="F4" s="4"/>
      <c r="G4" s="4"/>
      <c r="H4" s="4"/>
      <c r="I4" s="5"/>
      <c r="K4" s="4" t="s">
        <v>5</v>
      </c>
      <c r="L4" s="7"/>
      <c r="M4" s="4"/>
      <c r="N4" s="7"/>
      <c r="O4" s="4">
        <v>0</v>
      </c>
      <c r="P4" s="4"/>
      <c r="Q4" s="4"/>
      <c r="R4" s="4"/>
      <c r="S4" s="5"/>
    </row>
    <row r="5" spans="1:19" x14ac:dyDescent="0.2">
      <c r="A5" s="4" t="s">
        <v>6</v>
      </c>
      <c r="B5" s="7"/>
      <c r="C5" s="4" t="s">
        <v>54</v>
      </c>
      <c r="D5" s="6"/>
      <c r="E5">
        <f>P21</f>
        <v>29.045000000000002</v>
      </c>
      <c r="F5" s="4">
        <f>AVERAGE(E5:E6)</f>
        <v>29.045000000000002</v>
      </c>
      <c r="G5" s="4">
        <f>SUM(F5,-F12)</f>
        <v>8.7224000000000004</v>
      </c>
      <c r="H5" s="4"/>
      <c r="I5" s="5"/>
      <c r="K5" s="4" t="s">
        <v>6</v>
      </c>
      <c r="L5" s="7"/>
      <c r="M5" s="4" t="s">
        <v>54</v>
      </c>
      <c r="N5" s="6"/>
      <c r="O5" s="15">
        <f>P20</f>
        <v>28.712</v>
      </c>
      <c r="P5" s="4">
        <f>AVERAGE(O5:O6)</f>
        <v>28.712</v>
      </c>
      <c r="Q5" s="4">
        <f>SUM(P5,-P12)</f>
        <v>7.360199999999999</v>
      </c>
      <c r="R5" s="4"/>
      <c r="S5" s="5"/>
    </row>
    <row r="6" spans="1:19" x14ac:dyDescent="0.2">
      <c r="A6" s="4" t="s">
        <v>6</v>
      </c>
      <c r="B6" s="7"/>
      <c r="C6" s="4" t="s">
        <v>54</v>
      </c>
      <c r="D6" s="4"/>
      <c r="E6" s="8" t="s">
        <v>7</v>
      </c>
      <c r="F6" s="4"/>
      <c r="G6" s="4"/>
      <c r="H6" s="4"/>
      <c r="I6" s="5"/>
      <c r="K6" s="4" t="s">
        <v>6</v>
      </c>
      <c r="L6" s="7"/>
      <c r="M6" s="4" t="s">
        <v>54</v>
      </c>
      <c r="N6" s="4"/>
      <c r="O6" s="8" t="s">
        <v>7</v>
      </c>
      <c r="P6" s="4"/>
      <c r="Q6" s="4"/>
      <c r="R6" s="4"/>
      <c r="S6" s="5"/>
    </row>
    <row r="7" spans="1:19" x14ac:dyDescent="0.2">
      <c r="A7" s="4" t="s">
        <v>6</v>
      </c>
      <c r="B7" s="7"/>
      <c r="C7" s="4"/>
      <c r="D7" s="6"/>
      <c r="E7" s="4">
        <v>0</v>
      </c>
      <c r="F7" s="4"/>
      <c r="G7" s="4"/>
      <c r="H7" s="4"/>
      <c r="I7" s="5"/>
      <c r="K7" s="4" t="s">
        <v>6</v>
      </c>
      <c r="L7" s="7"/>
      <c r="M7" s="4"/>
      <c r="N7" s="6"/>
      <c r="O7" s="4">
        <v>0</v>
      </c>
      <c r="P7" s="4"/>
      <c r="Q7" s="4"/>
      <c r="R7" s="4"/>
      <c r="S7" s="5"/>
    </row>
    <row r="8" spans="1:19" ht="17" thickBot="1" x14ac:dyDescent="0.25">
      <c r="A8" s="12" t="s">
        <v>4</v>
      </c>
      <c r="B8" s="7"/>
      <c r="C8" s="4"/>
      <c r="D8" s="11"/>
      <c r="E8" s="11"/>
      <c r="F8" s="11"/>
      <c r="G8" s="4"/>
      <c r="H8" s="4"/>
      <c r="I8" s="5"/>
      <c r="K8" s="12" t="s">
        <v>4</v>
      </c>
      <c r="L8" s="7"/>
      <c r="M8" s="4"/>
      <c r="N8" s="11"/>
      <c r="O8" s="11"/>
      <c r="P8" s="11"/>
      <c r="Q8" s="4"/>
      <c r="R8" s="4"/>
      <c r="S8" s="5"/>
    </row>
    <row r="9" spans="1:19" ht="17" thickTop="1" x14ac:dyDescent="0.2">
      <c r="A9" s="4" t="s">
        <v>8</v>
      </c>
      <c r="B9" s="7"/>
      <c r="C9" s="4" t="s">
        <v>20</v>
      </c>
      <c r="D9" s="7"/>
      <c r="E9" s="10">
        <f>O19</f>
        <v>21.2957</v>
      </c>
      <c r="F9" s="4">
        <f>AVERAGE(E9)</f>
        <v>21.2957</v>
      </c>
      <c r="G9" s="4"/>
      <c r="H9" s="4"/>
      <c r="I9" s="5"/>
      <c r="K9" s="4" t="s">
        <v>8</v>
      </c>
      <c r="L9" s="7"/>
      <c r="M9" s="4" t="s">
        <v>20</v>
      </c>
      <c r="N9" s="7"/>
      <c r="O9" s="10">
        <f>O19</f>
        <v>21.2957</v>
      </c>
      <c r="P9" s="4">
        <f>AVERAGE(O9)</f>
        <v>21.2957</v>
      </c>
      <c r="Q9" s="4"/>
      <c r="R9" s="4"/>
      <c r="S9" s="5"/>
    </row>
    <row r="10" spans="1:19" x14ac:dyDescent="0.2">
      <c r="A10" s="4" t="s">
        <v>5</v>
      </c>
      <c r="B10" s="7"/>
      <c r="C10" s="4" t="s">
        <v>20</v>
      </c>
      <c r="D10" s="7"/>
      <c r="F10" s="4"/>
      <c r="G10" s="4"/>
      <c r="H10" s="4"/>
      <c r="I10" s="5"/>
      <c r="K10" s="4" t="s">
        <v>5</v>
      </c>
      <c r="L10" s="7"/>
      <c r="M10" s="4" t="s">
        <v>20</v>
      </c>
      <c r="N10" s="7"/>
      <c r="P10" s="4"/>
      <c r="Q10" s="4"/>
      <c r="R10" s="4"/>
      <c r="S10" s="5"/>
    </row>
    <row r="11" spans="1:19" x14ac:dyDescent="0.2">
      <c r="A11" s="4" t="s">
        <v>5</v>
      </c>
      <c r="B11" s="7"/>
      <c r="C11" s="4"/>
      <c r="D11" s="7"/>
      <c r="E11" s="4">
        <v>0</v>
      </c>
      <c r="F11" s="4"/>
      <c r="G11" s="4"/>
      <c r="H11" s="4"/>
      <c r="I11" s="5"/>
      <c r="K11" s="4" t="s">
        <v>5</v>
      </c>
      <c r="L11" s="7"/>
      <c r="M11" s="4"/>
      <c r="N11" s="7"/>
      <c r="O11" s="4">
        <v>0</v>
      </c>
      <c r="P11" s="4"/>
      <c r="Q11" s="4"/>
      <c r="R11" s="4"/>
      <c r="S11" s="5"/>
    </row>
    <row r="12" spans="1:19" x14ac:dyDescent="0.2">
      <c r="A12" s="4" t="s">
        <v>6</v>
      </c>
      <c r="B12" s="7"/>
      <c r="C12" s="4" t="s">
        <v>20</v>
      </c>
      <c r="D12" s="6"/>
      <c r="E12">
        <f>O21</f>
        <v>20.322600000000001</v>
      </c>
      <c r="F12" s="4">
        <f>AVERAGE(E12:E13)</f>
        <v>20.322600000000001</v>
      </c>
      <c r="G12" s="4"/>
      <c r="H12" s="4"/>
      <c r="I12" s="5"/>
      <c r="K12" s="4" t="s">
        <v>6</v>
      </c>
      <c r="L12" s="7"/>
      <c r="M12" s="4" t="s">
        <v>20</v>
      </c>
      <c r="N12" s="6"/>
      <c r="O12" s="21">
        <f>O20</f>
        <v>21.351800000000001</v>
      </c>
      <c r="P12" s="4">
        <f>AVERAGE(O12:O13)</f>
        <v>21.351800000000001</v>
      </c>
      <c r="Q12" s="4"/>
      <c r="R12" s="4"/>
      <c r="S12" s="5"/>
    </row>
    <row r="13" spans="1:19" x14ac:dyDescent="0.2">
      <c r="A13" s="4" t="s">
        <v>6</v>
      </c>
      <c r="B13" s="7"/>
      <c r="C13" s="4" t="s">
        <v>20</v>
      </c>
      <c r="D13" s="6"/>
      <c r="E13" s="8" t="s">
        <v>7</v>
      </c>
      <c r="F13" s="4"/>
      <c r="G13" s="4"/>
      <c r="H13" s="4"/>
      <c r="I13" s="5"/>
      <c r="K13" s="4" t="s">
        <v>6</v>
      </c>
      <c r="L13" s="7"/>
      <c r="M13" s="4" t="s">
        <v>20</v>
      </c>
      <c r="N13" s="6"/>
      <c r="O13" s="8" t="s">
        <v>7</v>
      </c>
      <c r="P13" s="4"/>
      <c r="Q13" s="4"/>
      <c r="R13" s="4"/>
      <c r="S13" s="5"/>
    </row>
    <row r="14" spans="1:19" x14ac:dyDescent="0.2">
      <c r="A14" s="4" t="s">
        <v>6</v>
      </c>
      <c r="B14" s="7"/>
      <c r="C14" s="4"/>
      <c r="D14" s="6"/>
      <c r="E14" s="4">
        <v>0</v>
      </c>
      <c r="F14" s="4"/>
      <c r="G14" s="4"/>
      <c r="H14" s="4"/>
      <c r="I14" s="5"/>
      <c r="K14" s="4" t="s">
        <v>6</v>
      </c>
      <c r="L14" s="7"/>
      <c r="M14" s="4"/>
      <c r="N14" s="6"/>
      <c r="O14" s="4">
        <v>0</v>
      </c>
      <c r="P14" s="4"/>
      <c r="Q14" s="4"/>
      <c r="R14" s="4"/>
      <c r="S14" s="5"/>
    </row>
    <row r="15" spans="1:19" ht="17" thickBot="1" x14ac:dyDescent="0.25">
      <c r="A15" s="4" t="s">
        <v>5</v>
      </c>
      <c r="B15" s="3" t="s">
        <v>4</v>
      </c>
      <c r="C15" s="4"/>
      <c r="D15" s="3"/>
      <c r="E15" s="3"/>
      <c r="F15" s="3"/>
      <c r="G15" s="3"/>
      <c r="H15" s="3"/>
      <c r="I15" s="2"/>
      <c r="K15" s="4" t="s">
        <v>5</v>
      </c>
      <c r="L15" s="3" t="s">
        <v>4</v>
      </c>
      <c r="M15" s="4"/>
      <c r="N15" s="3"/>
      <c r="O15" s="3"/>
      <c r="P15" s="3"/>
      <c r="Q15" s="3"/>
      <c r="R15" s="3"/>
      <c r="S15" s="2"/>
    </row>
    <row r="16" spans="1:19" ht="17" thickBot="1" x14ac:dyDescent="0.25"/>
    <row r="17" spans="1:16" x14ac:dyDescent="0.2">
      <c r="A17" s="20" t="s">
        <v>16</v>
      </c>
      <c r="B17" s="19" t="s">
        <v>15</v>
      </c>
      <c r="C17" s="19" t="s">
        <v>14</v>
      </c>
      <c r="D17" s="19" t="s">
        <v>13</v>
      </c>
      <c r="E17" s="19" t="s">
        <v>12</v>
      </c>
      <c r="F17" s="19" t="s">
        <v>11</v>
      </c>
      <c r="G17" s="19" t="s">
        <v>24</v>
      </c>
      <c r="H17" s="19" t="s">
        <v>25</v>
      </c>
      <c r="I17" s="18" t="s">
        <v>10</v>
      </c>
    </row>
    <row r="18" spans="1:16" x14ac:dyDescent="0.2">
      <c r="A18" s="17" t="s">
        <v>21</v>
      </c>
      <c r="B18" s="16" t="s">
        <v>28</v>
      </c>
      <c r="C18" s="4" t="s">
        <v>54</v>
      </c>
      <c r="D18" s="4"/>
      <c r="E18" s="15">
        <f>P19</f>
        <v>28.746200000000002</v>
      </c>
      <c r="F18" s="4">
        <f>AVERAGE(E18:E19)</f>
        <v>28.746200000000002</v>
      </c>
      <c r="G18" s="4">
        <f>SUM(F18,-F25)</f>
        <v>7.4505000000000017</v>
      </c>
      <c r="H18" s="4">
        <f>SUM(G21,-G18)</f>
        <v>1.5583999999999989</v>
      </c>
      <c r="I18" s="14">
        <f>POWER(2,-H18)</f>
        <v>0.33952742109601031</v>
      </c>
      <c r="O18" s="13" t="s">
        <v>20</v>
      </c>
      <c r="P18" s="13" t="s">
        <v>54</v>
      </c>
    </row>
    <row r="19" spans="1:16" x14ac:dyDescent="0.2">
      <c r="A19" s="4" t="s">
        <v>5</v>
      </c>
      <c r="B19" s="7"/>
      <c r="C19" s="4" t="s">
        <v>54</v>
      </c>
      <c r="D19" s="7"/>
      <c r="E19" s="8" t="s">
        <v>7</v>
      </c>
      <c r="F19" s="4"/>
      <c r="G19" s="4"/>
      <c r="H19" s="4"/>
      <c r="I19" s="5"/>
      <c r="N19" s="25" t="s">
        <v>76</v>
      </c>
      <c r="O19" s="25">
        <v>21.2957</v>
      </c>
      <c r="P19" s="25">
        <v>28.746200000000002</v>
      </c>
    </row>
    <row r="20" spans="1:16" x14ac:dyDescent="0.2">
      <c r="A20" s="4" t="s">
        <v>5</v>
      </c>
      <c r="B20" s="7"/>
      <c r="C20" s="4"/>
      <c r="D20" s="7"/>
      <c r="E20" s="4">
        <v>0</v>
      </c>
      <c r="F20" s="4"/>
      <c r="G20" s="4"/>
      <c r="H20" s="4"/>
      <c r="I20" s="5"/>
      <c r="N20" s="25" t="s">
        <v>76</v>
      </c>
      <c r="O20" s="25">
        <v>21.351800000000001</v>
      </c>
      <c r="P20" s="25">
        <v>28.712</v>
      </c>
    </row>
    <row r="21" spans="1:16" x14ac:dyDescent="0.2">
      <c r="A21" s="4" t="s">
        <v>6</v>
      </c>
      <c r="B21" s="7"/>
      <c r="C21" s="4" t="s">
        <v>54</v>
      </c>
      <c r="D21" s="6"/>
      <c r="E21">
        <f>P22</f>
        <v>29.3018</v>
      </c>
      <c r="F21" s="4">
        <f>AVERAGE(E21:E22)</f>
        <v>29.3018</v>
      </c>
      <c r="G21" s="4">
        <f>SUM(F21,-F28)</f>
        <v>9.0089000000000006</v>
      </c>
      <c r="H21" s="4"/>
      <c r="I21" s="5"/>
      <c r="N21" s="25" t="s">
        <v>65</v>
      </c>
      <c r="O21" s="25">
        <v>20.322600000000001</v>
      </c>
      <c r="P21" s="25">
        <v>29.045000000000002</v>
      </c>
    </row>
    <row r="22" spans="1:16" x14ac:dyDescent="0.2">
      <c r="A22" s="4" t="s">
        <v>6</v>
      </c>
      <c r="B22" s="7"/>
      <c r="C22" s="4" t="s">
        <v>54</v>
      </c>
      <c r="D22" s="4"/>
      <c r="E22" s="8" t="s">
        <v>7</v>
      </c>
      <c r="F22" s="4"/>
      <c r="G22" s="4"/>
      <c r="H22" s="4"/>
      <c r="I22" s="5"/>
      <c r="N22" s="25" t="s">
        <v>65</v>
      </c>
      <c r="O22" s="25">
        <v>20.292899999999999</v>
      </c>
      <c r="P22" s="25">
        <v>29.3018</v>
      </c>
    </row>
    <row r="23" spans="1:16" x14ac:dyDescent="0.2">
      <c r="A23" s="4" t="s">
        <v>6</v>
      </c>
      <c r="B23" s="7"/>
      <c r="C23" s="4"/>
      <c r="D23" s="6"/>
      <c r="E23" s="4">
        <v>0</v>
      </c>
      <c r="F23" s="4"/>
      <c r="G23" s="4"/>
      <c r="H23" s="4"/>
      <c r="I23" s="5"/>
    </row>
    <row r="24" spans="1:16" ht="17" thickBot="1" x14ac:dyDescent="0.25">
      <c r="A24" s="12" t="s">
        <v>4</v>
      </c>
      <c r="B24" s="7"/>
      <c r="C24" s="4"/>
      <c r="D24" s="11"/>
      <c r="E24" s="11"/>
      <c r="F24" s="11"/>
      <c r="G24" s="4"/>
      <c r="H24" s="4"/>
      <c r="I24" s="5"/>
    </row>
    <row r="25" spans="1:16" ht="17" thickTop="1" x14ac:dyDescent="0.2">
      <c r="A25" s="4" t="s">
        <v>8</v>
      </c>
      <c r="B25" s="7"/>
      <c r="C25" s="4" t="s">
        <v>20</v>
      </c>
      <c r="D25" s="7"/>
      <c r="E25" s="10">
        <f>O19</f>
        <v>21.2957</v>
      </c>
      <c r="F25" s="4">
        <f>AVERAGE(E25:E26)</f>
        <v>21.2957</v>
      </c>
      <c r="G25" s="4"/>
      <c r="H25" s="4"/>
      <c r="I25" s="5"/>
    </row>
    <row r="26" spans="1:16" x14ac:dyDescent="0.2">
      <c r="A26" s="4" t="s">
        <v>5</v>
      </c>
      <c r="B26" s="7"/>
      <c r="C26" s="4" t="s">
        <v>20</v>
      </c>
      <c r="D26" s="7"/>
      <c r="E26" s="8" t="s">
        <v>7</v>
      </c>
      <c r="F26" s="4"/>
      <c r="G26" s="4"/>
      <c r="H26" s="4"/>
      <c r="I26" s="5"/>
    </row>
    <row r="27" spans="1:16" x14ac:dyDescent="0.2">
      <c r="A27" s="4" t="s">
        <v>5</v>
      </c>
      <c r="B27" s="7"/>
      <c r="C27" s="4"/>
      <c r="D27" s="7"/>
      <c r="E27" s="4">
        <v>0</v>
      </c>
      <c r="F27" s="4"/>
      <c r="G27" s="4"/>
      <c r="H27" s="4"/>
      <c r="I27" s="5"/>
    </row>
    <row r="28" spans="1:16" x14ac:dyDescent="0.2">
      <c r="A28" s="4" t="s">
        <v>6</v>
      </c>
      <c r="B28" s="7"/>
      <c r="C28" s="4" t="s">
        <v>20</v>
      </c>
      <c r="D28" s="6"/>
      <c r="E28">
        <f>O22</f>
        <v>20.292899999999999</v>
      </c>
      <c r="F28" s="4">
        <f>AVERAGE(E28:E29)</f>
        <v>20.292899999999999</v>
      </c>
      <c r="G28" s="4"/>
      <c r="H28" s="4"/>
      <c r="I28" s="5"/>
    </row>
    <row r="29" spans="1:16" x14ac:dyDescent="0.2">
      <c r="A29" s="4" t="s">
        <v>6</v>
      </c>
      <c r="B29" s="7"/>
      <c r="C29" s="4" t="s">
        <v>20</v>
      </c>
      <c r="D29" s="6"/>
      <c r="E29" s="8" t="s">
        <v>7</v>
      </c>
      <c r="F29" s="4"/>
      <c r="G29" s="4"/>
      <c r="H29" s="4"/>
      <c r="I29" s="5"/>
    </row>
    <row r="30" spans="1:16" x14ac:dyDescent="0.2">
      <c r="A30" s="4" t="s">
        <v>6</v>
      </c>
      <c r="B30" s="7"/>
      <c r="C30" s="4"/>
      <c r="D30" s="6"/>
      <c r="E30" s="4">
        <v>0</v>
      </c>
      <c r="F30" s="4"/>
      <c r="G30" s="4"/>
      <c r="H30" s="4"/>
      <c r="I30" s="5"/>
    </row>
    <row r="31" spans="1:16" ht="17" thickBot="1" x14ac:dyDescent="0.25">
      <c r="A31" s="4" t="s">
        <v>5</v>
      </c>
      <c r="B31" s="3" t="s">
        <v>4</v>
      </c>
      <c r="C31" s="4"/>
      <c r="D31" s="3"/>
      <c r="E31" s="3"/>
      <c r="F31" s="3"/>
      <c r="G31" s="3"/>
      <c r="H31" s="3"/>
      <c r="I31" s="2"/>
    </row>
    <row r="33" spans="1:19" ht="17" thickBot="1" x14ac:dyDescent="0.25"/>
    <row r="34" spans="1:19" x14ac:dyDescent="0.2">
      <c r="A34" s="20" t="s">
        <v>16</v>
      </c>
      <c r="B34" s="19" t="s">
        <v>15</v>
      </c>
      <c r="C34" s="19" t="s">
        <v>14</v>
      </c>
      <c r="D34" s="19" t="s">
        <v>13</v>
      </c>
      <c r="E34" s="19" t="s">
        <v>12</v>
      </c>
      <c r="F34" s="19" t="s">
        <v>11</v>
      </c>
      <c r="G34" s="19" t="s">
        <v>24</v>
      </c>
      <c r="H34" s="19" t="s">
        <v>25</v>
      </c>
      <c r="I34" s="18" t="s">
        <v>10</v>
      </c>
      <c r="K34" s="20" t="s">
        <v>16</v>
      </c>
      <c r="L34" s="19" t="s">
        <v>15</v>
      </c>
      <c r="M34" s="19" t="s">
        <v>14</v>
      </c>
      <c r="N34" s="19" t="s">
        <v>13</v>
      </c>
      <c r="O34" s="19" t="s">
        <v>12</v>
      </c>
      <c r="P34" s="19" t="s">
        <v>11</v>
      </c>
      <c r="Q34" s="19" t="s">
        <v>24</v>
      </c>
      <c r="R34" s="19" t="s">
        <v>25</v>
      </c>
      <c r="S34" s="18" t="s">
        <v>10</v>
      </c>
    </row>
    <row r="35" spans="1:19" x14ac:dyDescent="0.2">
      <c r="A35" s="17" t="s">
        <v>19</v>
      </c>
      <c r="B35" s="16" t="s">
        <v>26</v>
      </c>
      <c r="C35" s="4" t="s">
        <v>54</v>
      </c>
      <c r="D35" s="4"/>
      <c r="E35" s="15">
        <f>P53</f>
        <v>31.1966</v>
      </c>
      <c r="F35" s="4">
        <f>AVERAGE(E35)</f>
        <v>31.1966</v>
      </c>
      <c r="G35" s="4">
        <f>SUM(F35,-F42)</f>
        <v>9.9480000000000004</v>
      </c>
      <c r="H35" s="4">
        <f>SUM(G38,-G35)</f>
        <v>0.49849999999999994</v>
      </c>
      <c r="I35" s="14">
        <f>POWER(2,-H35)</f>
        <v>0.70784235712467536</v>
      </c>
      <c r="K35" s="17" t="s">
        <v>29</v>
      </c>
      <c r="L35" s="16" t="s">
        <v>26</v>
      </c>
      <c r="M35" s="4" t="s">
        <v>54</v>
      </c>
      <c r="N35" s="4"/>
      <c r="O35" s="15">
        <f>P53</f>
        <v>31.1966</v>
      </c>
      <c r="P35" s="4">
        <f>AVERAGE(O35)</f>
        <v>31.1966</v>
      </c>
      <c r="Q35" s="4">
        <f>SUM(P35,-P42)</f>
        <v>9.9480000000000004</v>
      </c>
      <c r="R35" s="4">
        <f>SUM(Q38,-Q35)</f>
        <v>0.147199999999998</v>
      </c>
      <c r="S35" s="14">
        <f>POWER(2,-R35)</f>
        <v>0.9030013189107795</v>
      </c>
    </row>
    <row r="36" spans="1:19" x14ac:dyDescent="0.2">
      <c r="A36" s="4" t="s">
        <v>5</v>
      </c>
      <c r="B36" s="7"/>
      <c r="C36" s="4" t="s">
        <v>54</v>
      </c>
      <c r="D36" s="7"/>
      <c r="F36" s="4"/>
      <c r="G36" s="4"/>
      <c r="H36" s="4"/>
      <c r="I36" s="5"/>
      <c r="K36" s="4" t="s">
        <v>5</v>
      </c>
      <c r="L36" s="7"/>
      <c r="M36" s="4" t="s">
        <v>54</v>
      </c>
      <c r="N36" s="7"/>
      <c r="P36" s="4"/>
      <c r="Q36" s="4"/>
      <c r="R36" s="4"/>
      <c r="S36" s="5"/>
    </row>
    <row r="37" spans="1:19" x14ac:dyDescent="0.2">
      <c r="A37" s="4" t="s">
        <v>5</v>
      </c>
      <c r="B37" s="7"/>
      <c r="C37" s="4"/>
      <c r="D37" s="7"/>
      <c r="E37" s="4">
        <v>0</v>
      </c>
      <c r="F37" s="4"/>
      <c r="G37" s="4"/>
      <c r="H37" s="4"/>
      <c r="I37" s="5"/>
      <c r="K37" s="4" t="s">
        <v>5</v>
      </c>
      <c r="L37" s="7"/>
      <c r="M37" s="4"/>
      <c r="N37" s="7"/>
      <c r="O37" s="4">
        <v>0</v>
      </c>
      <c r="P37" s="4"/>
      <c r="Q37" s="4"/>
      <c r="R37" s="4"/>
      <c r="S37" s="5"/>
    </row>
    <row r="38" spans="1:19" x14ac:dyDescent="0.2">
      <c r="A38" s="4" t="s">
        <v>6</v>
      </c>
      <c r="B38" s="7"/>
      <c r="C38" s="4" t="s">
        <v>54</v>
      </c>
      <c r="D38" s="6"/>
      <c r="E38">
        <f>P55</f>
        <v>28.0322</v>
      </c>
      <c r="F38" s="4">
        <f>AVERAGE(E38:E39)</f>
        <v>28.0322</v>
      </c>
      <c r="G38" s="4">
        <f>SUM(F38,-F45)</f>
        <v>10.4465</v>
      </c>
      <c r="H38" s="4"/>
      <c r="I38" s="5"/>
      <c r="K38" s="4" t="s">
        <v>6</v>
      </c>
      <c r="L38" s="7"/>
      <c r="M38" s="4" t="s">
        <v>54</v>
      </c>
      <c r="N38" s="6"/>
      <c r="O38" s="15">
        <f>P54</f>
        <v>31.3323</v>
      </c>
      <c r="P38" s="4">
        <f>AVERAGE(O38:O39)</f>
        <v>31.3323</v>
      </c>
      <c r="Q38" s="4">
        <f>SUM(P38,-P45)</f>
        <v>10.095199999999998</v>
      </c>
      <c r="R38" s="4"/>
      <c r="S38" s="5"/>
    </row>
    <row r="39" spans="1:19" x14ac:dyDescent="0.2">
      <c r="A39" s="4" t="s">
        <v>6</v>
      </c>
      <c r="B39" s="7"/>
      <c r="C39" s="4" t="s">
        <v>54</v>
      </c>
      <c r="D39" s="4"/>
      <c r="E39" s="8" t="s">
        <v>7</v>
      </c>
      <c r="F39" s="4"/>
      <c r="G39" s="4"/>
      <c r="H39" s="4"/>
      <c r="I39" s="5"/>
      <c r="K39" s="4" t="s">
        <v>6</v>
      </c>
      <c r="L39" s="7"/>
      <c r="M39" s="4" t="s">
        <v>54</v>
      </c>
      <c r="N39" s="4"/>
      <c r="O39" s="8" t="s">
        <v>7</v>
      </c>
      <c r="P39" s="4"/>
      <c r="Q39" s="4"/>
      <c r="R39" s="4"/>
      <c r="S39" s="5"/>
    </row>
    <row r="40" spans="1:19" x14ac:dyDescent="0.2">
      <c r="A40" s="4" t="s">
        <v>6</v>
      </c>
      <c r="B40" s="7"/>
      <c r="C40" s="4"/>
      <c r="D40" s="6"/>
      <c r="E40" s="4">
        <v>0</v>
      </c>
      <c r="F40" s="4"/>
      <c r="G40" s="4"/>
      <c r="H40" s="4"/>
      <c r="I40" s="5"/>
      <c r="K40" s="4" t="s">
        <v>6</v>
      </c>
      <c r="L40" s="7"/>
      <c r="M40" s="4"/>
      <c r="N40" s="6"/>
      <c r="O40" s="4">
        <v>0</v>
      </c>
      <c r="P40" s="4"/>
      <c r="Q40" s="4"/>
      <c r="R40" s="4"/>
      <c r="S40" s="5"/>
    </row>
    <row r="41" spans="1:19" ht="17" thickBot="1" x14ac:dyDescent="0.25">
      <c r="A41" s="12" t="s">
        <v>4</v>
      </c>
      <c r="B41" s="7"/>
      <c r="C41" s="4"/>
      <c r="D41" s="11"/>
      <c r="E41" s="11"/>
      <c r="F41" s="11"/>
      <c r="G41" s="4"/>
      <c r="H41" s="4"/>
      <c r="I41" s="5"/>
      <c r="K41" s="12" t="s">
        <v>4</v>
      </c>
      <c r="L41" s="7"/>
      <c r="M41" s="4"/>
      <c r="N41" s="11"/>
      <c r="O41" s="11"/>
      <c r="P41" s="11"/>
      <c r="Q41" s="4"/>
      <c r="R41" s="4"/>
      <c r="S41" s="5"/>
    </row>
    <row r="42" spans="1:19" ht="17" thickTop="1" x14ac:dyDescent="0.2">
      <c r="A42" s="4" t="s">
        <v>8</v>
      </c>
      <c r="B42" s="7"/>
      <c r="C42" s="4" t="s">
        <v>20</v>
      </c>
      <c r="D42" s="7"/>
      <c r="E42" s="10">
        <f>O53</f>
        <v>21.2486</v>
      </c>
      <c r="F42" s="4">
        <f>AVERAGE(E42)</f>
        <v>21.2486</v>
      </c>
      <c r="G42" s="4"/>
      <c r="H42" s="4"/>
      <c r="I42" s="5"/>
      <c r="K42" s="4" t="s">
        <v>8</v>
      </c>
      <c r="L42" s="7"/>
      <c r="M42" s="4" t="s">
        <v>20</v>
      </c>
      <c r="N42" s="7"/>
      <c r="O42" s="10">
        <f>O53</f>
        <v>21.2486</v>
      </c>
      <c r="P42" s="4">
        <f>AVERAGE(O42)</f>
        <v>21.2486</v>
      </c>
      <c r="Q42" s="4"/>
      <c r="R42" s="4"/>
      <c r="S42" s="5"/>
    </row>
    <row r="43" spans="1:19" x14ac:dyDescent="0.2">
      <c r="A43" s="4" t="s">
        <v>5</v>
      </c>
      <c r="B43" s="7"/>
      <c r="C43" s="4" t="s">
        <v>20</v>
      </c>
      <c r="D43" s="7"/>
      <c r="F43" s="4"/>
      <c r="G43" s="4"/>
      <c r="H43" s="4"/>
      <c r="I43" s="5"/>
      <c r="K43" s="4" t="s">
        <v>5</v>
      </c>
      <c r="L43" s="7"/>
      <c r="M43" s="4" t="s">
        <v>20</v>
      </c>
      <c r="N43" s="7"/>
      <c r="P43" s="4"/>
      <c r="Q43" s="4"/>
      <c r="R43" s="4"/>
      <c r="S43" s="5"/>
    </row>
    <row r="44" spans="1:19" x14ac:dyDescent="0.2">
      <c r="A44" s="4" t="s">
        <v>5</v>
      </c>
      <c r="B44" s="7"/>
      <c r="C44" s="4"/>
      <c r="D44" s="7"/>
      <c r="E44" s="4">
        <v>0</v>
      </c>
      <c r="F44" s="4"/>
      <c r="G44" s="4"/>
      <c r="H44" s="4"/>
      <c r="I44" s="5"/>
      <c r="K44" s="4" t="s">
        <v>5</v>
      </c>
      <c r="L44" s="7"/>
      <c r="M44" s="4"/>
      <c r="N44" s="7"/>
      <c r="O44" s="4">
        <v>0</v>
      </c>
      <c r="P44" s="4"/>
      <c r="Q44" s="4"/>
      <c r="R44" s="4"/>
      <c r="S44" s="5"/>
    </row>
    <row r="45" spans="1:19" x14ac:dyDescent="0.2">
      <c r="A45" s="4" t="s">
        <v>6</v>
      </c>
      <c r="B45" s="7"/>
      <c r="C45" s="4" t="s">
        <v>20</v>
      </c>
      <c r="D45" s="6"/>
      <c r="E45">
        <f>O55</f>
        <v>17.585699999999999</v>
      </c>
      <c r="F45" s="4">
        <f>AVERAGE(E45:E46)</f>
        <v>17.585699999999999</v>
      </c>
      <c r="G45" s="4"/>
      <c r="H45" s="4"/>
      <c r="I45" s="5"/>
      <c r="K45" s="4" t="s">
        <v>6</v>
      </c>
      <c r="L45" s="7"/>
      <c r="M45" s="4" t="s">
        <v>20</v>
      </c>
      <c r="N45" s="6"/>
      <c r="O45" s="21">
        <f>O54</f>
        <v>21.237100000000002</v>
      </c>
      <c r="P45" s="4">
        <f>AVERAGE(O45:O46)</f>
        <v>21.237100000000002</v>
      </c>
      <c r="Q45" s="4"/>
      <c r="R45" s="4"/>
      <c r="S45" s="5"/>
    </row>
    <row r="46" spans="1:19" x14ac:dyDescent="0.2">
      <c r="A46" s="4" t="s">
        <v>6</v>
      </c>
      <c r="B46" s="7"/>
      <c r="C46" s="4" t="s">
        <v>20</v>
      </c>
      <c r="D46" s="6"/>
      <c r="E46" s="8" t="s">
        <v>7</v>
      </c>
      <c r="F46" s="4"/>
      <c r="G46" s="4"/>
      <c r="H46" s="4"/>
      <c r="I46" s="5"/>
      <c r="K46" s="4" t="s">
        <v>6</v>
      </c>
      <c r="L46" s="7"/>
      <c r="M46" s="4" t="s">
        <v>20</v>
      </c>
      <c r="N46" s="6"/>
      <c r="O46" s="8" t="s">
        <v>7</v>
      </c>
      <c r="P46" s="4"/>
      <c r="Q46" s="4"/>
      <c r="R46" s="4"/>
      <c r="S46" s="5"/>
    </row>
    <row r="47" spans="1:19" x14ac:dyDescent="0.2">
      <c r="A47" s="4" t="s">
        <v>6</v>
      </c>
      <c r="B47" s="7"/>
      <c r="C47" s="4"/>
      <c r="D47" s="6"/>
      <c r="E47" s="4">
        <v>0</v>
      </c>
      <c r="F47" s="4"/>
      <c r="G47" s="4"/>
      <c r="H47" s="4"/>
      <c r="I47" s="5"/>
      <c r="K47" s="4" t="s">
        <v>6</v>
      </c>
      <c r="L47" s="7"/>
      <c r="M47" s="4"/>
      <c r="N47" s="6"/>
      <c r="O47" s="4">
        <v>0</v>
      </c>
      <c r="P47" s="4"/>
      <c r="Q47" s="4"/>
      <c r="R47" s="4"/>
      <c r="S47" s="5"/>
    </row>
    <row r="48" spans="1:19" ht="17" thickBot="1" x14ac:dyDescent="0.25">
      <c r="A48" s="4" t="s">
        <v>5</v>
      </c>
      <c r="B48" s="3" t="s">
        <v>4</v>
      </c>
      <c r="C48" s="4"/>
      <c r="D48" s="3"/>
      <c r="E48" s="3"/>
      <c r="F48" s="3"/>
      <c r="G48" s="3"/>
      <c r="H48" s="3"/>
      <c r="I48" s="2"/>
      <c r="K48" s="4" t="s">
        <v>5</v>
      </c>
      <c r="L48" s="3" t="s">
        <v>4</v>
      </c>
      <c r="M48" s="4"/>
      <c r="N48" s="3"/>
      <c r="O48" s="3"/>
      <c r="P48" s="3"/>
      <c r="Q48" s="3"/>
      <c r="R48" s="3"/>
      <c r="S48" s="2"/>
    </row>
    <row r="49" spans="1:16" ht="17" thickBot="1" x14ac:dyDescent="0.25"/>
    <row r="50" spans="1:16" x14ac:dyDescent="0.2">
      <c r="A50" s="20" t="s">
        <v>16</v>
      </c>
      <c r="B50" s="19" t="s">
        <v>15</v>
      </c>
      <c r="C50" s="19" t="s">
        <v>14</v>
      </c>
      <c r="D50" s="19" t="s">
        <v>13</v>
      </c>
      <c r="E50" s="19" t="s">
        <v>12</v>
      </c>
      <c r="F50" s="19" t="s">
        <v>11</v>
      </c>
      <c r="G50" s="19" t="s">
        <v>24</v>
      </c>
      <c r="H50" s="19" t="s">
        <v>25</v>
      </c>
      <c r="I50" s="18" t="s">
        <v>10</v>
      </c>
    </row>
    <row r="51" spans="1:16" x14ac:dyDescent="0.2">
      <c r="A51" s="17" t="s">
        <v>19</v>
      </c>
      <c r="B51" s="16" t="s">
        <v>28</v>
      </c>
      <c r="C51" s="4" t="s">
        <v>54</v>
      </c>
      <c r="D51" s="4"/>
      <c r="E51" s="15">
        <f>P53</f>
        <v>31.1966</v>
      </c>
      <c r="F51" s="4">
        <f>AVERAGE(E51:E52)</f>
        <v>31.1966</v>
      </c>
      <c r="G51" s="4">
        <f>SUM(F51,-F58)</f>
        <v>9.9480000000000004</v>
      </c>
      <c r="H51" s="4">
        <f>SUM(G54,-G51)</f>
        <v>0.79479999999999862</v>
      </c>
      <c r="I51" s="14">
        <f>POWER(2,-H51)</f>
        <v>0.57642307706694029</v>
      </c>
    </row>
    <row r="52" spans="1:16" x14ac:dyDescent="0.2">
      <c r="A52" s="4" t="s">
        <v>5</v>
      </c>
      <c r="B52" s="7"/>
      <c r="C52" s="4" t="s">
        <v>54</v>
      </c>
      <c r="D52" s="7"/>
      <c r="E52" s="8" t="s">
        <v>7</v>
      </c>
      <c r="F52" s="4"/>
      <c r="G52" s="4"/>
      <c r="H52" s="4"/>
      <c r="I52" s="5"/>
      <c r="O52" s="13" t="s">
        <v>20</v>
      </c>
      <c r="P52" s="13" t="s">
        <v>54</v>
      </c>
    </row>
    <row r="53" spans="1:16" x14ac:dyDescent="0.2">
      <c r="A53" s="4" t="s">
        <v>5</v>
      </c>
      <c r="B53" s="7"/>
      <c r="C53" s="4"/>
      <c r="D53" s="7"/>
      <c r="E53" s="4">
        <v>0</v>
      </c>
      <c r="F53" s="4"/>
      <c r="G53" s="4"/>
      <c r="H53" s="4"/>
      <c r="I53" s="5"/>
      <c r="N53" t="s">
        <v>77</v>
      </c>
      <c r="O53">
        <v>21.2486</v>
      </c>
      <c r="P53">
        <v>31.1966</v>
      </c>
    </row>
    <row r="54" spans="1:16" x14ac:dyDescent="0.2">
      <c r="A54" s="4" t="s">
        <v>6</v>
      </c>
      <c r="B54" s="7"/>
      <c r="C54" s="4" t="s">
        <v>54</v>
      </c>
      <c r="D54" s="6"/>
      <c r="E54">
        <f>P56</f>
        <v>28.24</v>
      </c>
      <c r="F54" s="4">
        <f>AVERAGE(E54:E55)</f>
        <v>28.24</v>
      </c>
      <c r="G54" s="4">
        <f>SUM(F54,-F61)</f>
        <v>10.742799999999999</v>
      </c>
      <c r="H54" s="4"/>
      <c r="I54" s="5"/>
      <c r="N54" t="s">
        <v>77</v>
      </c>
      <c r="O54">
        <v>21.237100000000002</v>
      </c>
      <c r="P54">
        <v>31.3323</v>
      </c>
    </row>
    <row r="55" spans="1:16" x14ac:dyDescent="0.2">
      <c r="A55" s="4" t="s">
        <v>6</v>
      </c>
      <c r="B55" s="7"/>
      <c r="C55" s="4" t="s">
        <v>54</v>
      </c>
      <c r="D55" s="4"/>
      <c r="E55" s="8" t="s">
        <v>7</v>
      </c>
      <c r="F55" s="4"/>
      <c r="G55" s="4"/>
      <c r="H55" s="4"/>
      <c r="I55" s="5"/>
      <c r="N55" t="s">
        <v>66</v>
      </c>
      <c r="O55">
        <v>17.585699999999999</v>
      </c>
      <c r="P55">
        <v>28.0322</v>
      </c>
    </row>
    <row r="56" spans="1:16" x14ac:dyDescent="0.2">
      <c r="A56" s="4" t="s">
        <v>6</v>
      </c>
      <c r="B56" s="7"/>
      <c r="C56" s="4"/>
      <c r="D56" s="6"/>
      <c r="E56" s="4">
        <v>0</v>
      </c>
      <c r="F56" s="4"/>
      <c r="G56" s="4"/>
      <c r="H56" s="4"/>
      <c r="I56" s="5"/>
      <c r="N56" t="s">
        <v>66</v>
      </c>
      <c r="O56">
        <v>17.497199999999999</v>
      </c>
      <c r="P56">
        <v>28.24</v>
      </c>
    </row>
    <row r="57" spans="1:16" ht="17" thickBot="1" x14ac:dyDescent="0.25">
      <c r="A57" s="12" t="s">
        <v>4</v>
      </c>
      <c r="B57" s="7"/>
      <c r="C57" s="4"/>
      <c r="D57" s="11"/>
      <c r="E57" s="11"/>
      <c r="F57" s="11"/>
      <c r="G57" s="4"/>
      <c r="H57" s="4"/>
      <c r="I57" s="5"/>
    </row>
    <row r="58" spans="1:16" ht="17" thickTop="1" x14ac:dyDescent="0.2">
      <c r="A58" s="4" t="s">
        <v>8</v>
      </c>
      <c r="B58" s="7"/>
      <c r="C58" s="4" t="s">
        <v>20</v>
      </c>
      <c r="D58" s="7"/>
      <c r="E58" s="10">
        <f>O53</f>
        <v>21.2486</v>
      </c>
      <c r="F58" s="4">
        <f>AVERAGE(E58:E59)</f>
        <v>21.2486</v>
      </c>
      <c r="G58" s="4"/>
      <c r="H58" s="4"/>
      <c r="I58" s="5"/>
    </row>
    <row r="59" spans="1:16" x14ac:dyDescent="0.2">
      <c r="A59" s="4" t="s">
        <v>5</v>
      </c>
      <c r="B59" s="7"/>
      <c r="C59" s="4" t="s">
        <v>20</v>
      </c>
      <c r="D59" s="7"/>
      <c r="E59" s="8" t="s">
        <v>7</v>
      </c>
      <c r="F59" s="4"/>
      <c r="G59" s="4"/>
      <c r="H59" s="4"/>
      <c r="I59" s="5"/>
    </row>
    <row r="60" spans="1:16" x14ac:dyDescent="0.2">
      <c r="A60" s="4" t="s">
        <v>5</v>
      </c>
      <c r="B60" s="7"/>
      <c r="C60" s="4"/>
      <c r="D60" s="7"/>
      <c r="E60" s="4">
        <v>0</v>
      </c>
      <c r="F60" s="4"/>
      <c r="G60" s="4"/>
      <c r="H60" s="4"/>
      <c r="I60" s="5"/>
    </row>
    <row r="61" spans="1:16" x14ac:dyDescent="0.2">
      <c r="A61" s="4" t="s">
        <v>6</v>
      </c>
      <c r="B61" s="7"/>
      <c r="C61" s="4" t="s">
        <v>20</v>
      </c>
      <c r="D61" s="6"/>
      <c r="E61">
        <f>O56</f>
        <v>17.497199999999999</v>
      </c>
      <c r="F61" s="4">
        <f>AVERAGE(E61:E62)</f>
        <v>17.497199999999999</v>
      </c>
      <c r="G61" s="4"/>
      <c r="H61" s="4"/>
      <c r="I61" s="5"/>
    </row>
    <row r="62" spans="1:16" x14ac:dyDescent="0.2">
      <c r="A62" s="4" t="s">
        <v>6</v>
      </c>
      <c r="B62" s="7"/>
      <c r="C62" s="4" t="s">
        <v>20</v>
      </c>
      <c r="D62" s="6"/>
      <c r="E62" s="8" t="s">
        <v>7</v>
      </c>
      <c r="F62" s="4"/>
      <c r="G62" s="4"/>
      <c r="H62" s="4"/>
      <c r="I62" s="5"/>
    </row>
    <row r="63" spans="1:16" x14ac:dyDescent="0.2">
      <c r="A63" s="4" t="s">
        <v>6</v>
      </c>
      <c r="B63" s="7"/>
      <c r="C63" s="4"/>
      <c r="D63" s="6"/>
      <c r="E63" s="4">
        <v>0</v>
      </c>
      <c r="F63" s="4"/>
      <c r="G63" s="4"/>
      <c r="H63" s="4"/>
      <c r="I63" s="5"/>
    </row>
    <row r="64" spans="1:16" ht="17" thickBot="1" x14ac:dyDescent="0.25">
      <c r="A64" s="4" t="s">
        <v>5</v>
      </c>
      <c r="B64" s="3" t="s">
        <v>4</v>
      </c>
      <c r="C64" s="4"/>
      <c r="D64" s="3"/>
      <c r="E64" s="3"/>
      <c r="F64" s="3"/>
      <c r="G64" s="3"/>
      <c r="H64" s="3"/>
      <c r="I64" s="2"/>
    </row>
    <row r="65" spans="1:76" ht="17" thickBot="1" x14ac:dyDescent="0.25">
      <c r="A65" s="4"/>
      <c r="B65" s="4"/>
      <c r="C65" s="4"/>
      <c r="D65" s="4"/>
      <c r="E65" s="4"/>
      <c r="F65" s="4"/>
      <c r="G65" s="4"/>
      <c r="H65" s="4"/>
      <c r="I65" s="4"/>
    </row>
    <row r="66" spans="1:76" x14ac:dyDescent="0.2">
      <c r="A66" s="20" t="s">
        <v>16</v>
      </c>
      <c r="B66" s="19" t="s">
        <v>15</v>
      </c>
      <c r="C66" s="19" t="s">
        <v>14</v>
      </c>
      <c r="D66" s="19" t="s">
        <v>13</v>
      </c>
      <c r="E66" s="19" t="s">
        <v>12</v>
      </c>
      <c r="F66" s="19" t="s">
        <v>11</v>
      </c>
      <c r="G66" s="19" t="s">
        <v>24</v>
      </c>
      <c r="H66" s="19" t="s">
        <v>25</v>
      </c>
      <c r="I66" s="18" t="s">
        <v>10</v>
      </c>
      <c r="K66" s="20" t="s">
        <v>16</v>
      </c>
      <c r="L66" s="19" t="s">
        <v>15</v>
      </c>
      <c r="M66" s="19" t="s">
        <v>14</v>
      </c>
      <c r="N66" s="19" t="s">
        <v>13</v>
      </c>
      <c r="O66" s="19" t="s">
        <v>12</v>
      </c>
      <c r="P66" s="19" t="s">
        <v>11</v>
      </c>
      <c r="Q66" s="19" t="s">
        <v>24</v>
      </c>
      <c r="R66" s="19" t="s">
        <v>25</v>
      </c>
      <c r="S66" s="18" t="s">
        <v>10</v>
      </c>
      <c r="BF66" s="20" t="s">
        <v>16</v>
      </c>
      <c r="BG66" s="19" t="s">
        <v>15</v>
      </c>
      <c r="BH66" s="19" t="s">
        <v>14</v>
      </c>
      <c r="BI66" s="19" t="s">
        <v>13</v>
      </c>
      <c r="BJ66" s="19" t="s">
        <v>12</v>
      </c>
      <c r="BK66" s="19" t="s">
        <v>11</v>
      </c>
      <c r="BL66" s="19" t="s">
        <v>24</v>
      </c>
      <c r="BM66" s="19" t="s">
        <v>25</v>
      </c>
      <c r="BN66" s="18" t="s">
        <v>10</v>
      </c>
      <c r="BP66" s="20" t="s">
        <v>16</v>
      </c>
      <c r="BQ66" s="19" t="s">
        <v>15</v>
      </c>
      <c r="BR66" s="19" t="s">
        <v>14</v>
      </c>
      <c r="BS66" s="19" t="s">
        <v>13</v>
      </c>
      <c r="BT66" s="19" t="s">
        <v>12</v>
      </c>
      <c r="BU66" s="19" t="s">
        <v>11</v>
      </c>
      <c r="BV66" s="19" t="s">
        <v>24</v>
      </c>
      <c r="BW66" s="19" t="s">
        <v>25</v>
      </c>
      <c r="BX66" s="18" t="s">
        <v>10</v>
      </c>
    </row>
    <row r="67" spans="1:76" x14ac:dyDescent="0.2">
      <c r="A67" s="17" t="s">
        <v>22</v>
      </c>
      <c r="B67" s="16" t="s">
        <v>26</v>
      </c>
      <c r="C67" s="4" t="s">
        <v>54</v>
      </c>
      <c r="D67" s="4"/>
      <c r="E67" s="15">
        <f>P87</f>
        <v>29.5442</v>
      </c>
      <c r="F67" s="4">
        <f>AVERAGE(E67)</f>
        <v>29.5442</v>
      </c>
      <c r="G67" s="4">
        <f>SUM(F67,-F74)</f>
        <v>9.9694000000000003</v>
      </c>
      <c r="H67" s="4">
        <f>SUM(G70,-G67)</f>
        <v>0.30039999999999978</v>
      </c>
      <c r="I67" s="14">
        <f>POWER(2,-H67)</f>
        <v>0.81202722338990441</v>
      </c>
      <c r="K67" s="17" t="s">
        <v>31</v>
      </c>
      <c r="L67" s="16" t="s">
        <v>26</v>
      </c>
      <c r="M67" s="4" t="s">
        <v>54</v>
      </c>
      <c r="N67" s="4"/>
      <c r="O67" s="15">
        <f>P87</f>
        <v>29.5442</v>
      </c>
      <c r="P67" s="4">
        <f>AVERAGE(O67)</f>
        <v>29.5442</v>
      </c>
      <c r="Q67" s="4">
        <f>SUM(P67,-P74)</f>
        <v>9.9694000000000003</v>
      </c>
      <c r="R67" s="4">
        <f>SUM(Q70,-Q67)</f>
        <v>8.6000000000012733E-3</v>
      </c>
      <c r="S67" s="14">
        <f>POWER(2,-R67)</f>
        <v>0.99405666614846611</v>
      </c>
      <c r="BF67" s="17" t="s">
        <v>19</v>
      </c>
      <c r="BG67" s="16" t="s">
        <v>26</v>
      </c>
      <c r="BH67" s="4" t="s">
        <v>54</v>
      </c>
      <c r="BI67" s="4"/>
      <c r="BJ67" s="15">
        <f>BU85</f>
        <v>18.143000000000001</v>
      </c>
      <c r="BK67" s="4">
        <f>AVERAGE(BJ67)</f>
        <v>18.143000000000001</v>
      </c>
      <c r="BL67" s="4">
        <f>SUM(BK67,-BK74)</f>
        <v>-6.6430000000000007</v>
      </c>
      <c r="BM67" s="4">
        <f>SUM(BL70,-BL67)</f>
        <v>2.1782000000000004</v>
      </c>
      <c r="BN67" s="14">
        <f>POWER(2,-BM67)</f>
        <v>0.22095125029544901</v>
      </c>
      <c r="BP67" s="17" t="s">
        <v>29</v>
      </c>
      <c r="BQ67" s="16" t="s">
        <v>26</v>
      </c>
      <c r="BR67" s="4" t="s">
        <v>54</v>
      </c>
      <c r="BS67" s="4"/>
      <c r="BT67" s="15">
        <f>BU85</f>
        <v>18.143000000000001</v>
      </c>
      <c r="BU67" s="4">
        <f>AVERAGE(BT67)</f>
        <v>18.143000000000001</v>
      </c>
      <c r="BV67" s="4">
        <f>SUM(BU67,-BU74)</f>
        <v>-6.6430000000000007</v>
      </c>
      <c r="BW67" s="4">
        <f>SUM(BV70,-BV67)</f>
        <v>9.7699999999999676E-2</v>
      </c>
      <c r="BX67" s="14">
        <f>POWER(2,-BW67)</f>
        <v>0.93452165499496209</v>
      </c>
    </row>
    <row r="68" spans="1:76" x14ac:dyDescent="0.2">
      <c r="A68" s="4" t="s">
        <v>5</v>
      </c>
      <c r="B68" s="7"/>
      <c r="C68" s="4" t="s">
        <v>54</v>
      </c>
      <c r="D68" s="7"/>
      <c r="F68" s="4"/>
      <c r="G68" s="4"/>
      <c r="H68" s="4"/>
      <c r="I68" s="5"/>
      <c r="K68" s="4" t="s">
        <v>5</v>
      </c>
      <c r="L68" s="7"/>
      <c r="M68" s="4" t="s">
        <v>54</v>
      </c>
      <c r="N68" s="7"/>
      <c r="P68" s="4"/>
      <c r="Q68" s="4"/>
      <c r="R68" s="4"/>
      <c r="S68" s="5"/>
      <c r="BF68" s="4" t="s">
        <v>5</v>
      </c>
      <c r="BG68" s="7"/>
      <c r="BH68" s="4" t="s">
        <v>54</v>
      </c>
      <c r="BI68" s="7"/>
      <c r="BK68" s="4"/>
      <c r="BL68" s="4"/>
      <c r="BM68" s="4"/>
      <c r="BN68" s="5"/>
      <c r="BP68" s="4" t="s">
        <v>5</v>
      </c>
      <c r="BQ68" s="7"/>
      <c r="BR68" s="4" t="s">
        <v>54</v>
      </c>
      <c r="BS68" s="7"/>
      <c r="BU68" s="4"/>
      <c r="BV68" s="4"/>
      <c r="BW68" s="4"/>
      <c r="BX68" s="5"/>
    </row>
    <row r="69" spans="1:76" x14ac:dyDescent="0.2">
      <c r="A69" s="4" t="s">
        <v>5</v>
      </c>
      <c r="B69" s="7"/>
      <c r="C69" s="4"/>
      <c r="D69" s="7"/>
      <c r="E69" s="4">
        <v>0</v>
      </c>
      <c r="F69" s="4"/>
      <c r="G69" s="4"/>
      <c r="H69" s="4"/>
      <c r="I69" s="5"/>
      <c r="K69" s="4" t="s">
        <v>5</v>
      </c>
      <c r="L69" s="7"/>
      <c r="M69" s="4"/>
      <c r="N69" s="7"/>
      <c r="O69" s="4">
        <v>0</v>
      </c>
      <c r="P69" s="4"/>
      <c r="Q69" s="4"/>
      <c r="R69" s="4"/>
      <c r="S69" s="5"/>
      <c r="BF69" s="4" t="s">
        <v>5</v>
      </c>
      <c r="BG69" s="7"/>
      <c r="BH69" s="4"/>
      <c r="BI69" s="7"/>
      <c r="BJ69" s="4">
        <v>0</v>
      </c>
      <c r="BK69" s="4"/>
      <c r="BL69" s="4"/>
      <c r="BM69" s="4"/>
      <c r="BN69" s="5"/>
      <c r="BP69" s="4" t="s">
        <v>5</v>
      </c>
      <c r="BQ69" s="7"/>
      <c r="BR69" s="4"/>
      <c r="BS69" s="7"/>
      <c r="BT69" s="4">
        <v>0</v>
      </c>
      <c r="BU69" s="4"/>
      <c r="BV69" s="4"/>
      <c r="BW69" s="4"/>
      <c r="BX69" s="5"/>
    </row>
    <row r="70" spans="1:76" x14ac:dyDescent="0.2">
      <c r="A70" s="4" t="s">
        <v>6</v>
      </c>
      <c r="B70" s="7"/>
      <c r="C70" s="4" t="s">
        <v>54</v>
      </c>
      <c r="D70" s="6"/>
      <c r="E70">
        <f>P89</f>
        <v>30.456199999999999</v>
      </c>
      <c r="F70" s="4">
        <f>AVERAGE(E70:E71)</f>
        <v>30.456199999999999</v>
      </c>
      <c r="G70" s="4">
        <f>SUM(F70,-F77)</f>
        <v>10.2698</v>
      </c>
      <c r="H70" s="4"/>
      <c r="I70" s="5"/>
      <c r="K70" s="4" t="s">
        <v>6</v>
      </c>
      <c r="L70" s="7"/>
      <c r="M70" s="4" t="s">
        <v>54</v>
      </c>
      <c r="N70" s="6"/>
      <c r="O70" s="15">
        <f>P88</f>
        <v>29.552800000000001</v>
      </c>
      <c r="P70" s="4">
        <f>AVERAGE(O70:O71)</f>
        <v>29.552800000000001</v>
      </c>
      <c r="Q70" s="4">
        <f>SUM(P70,-P77)</f>
        <v>9.9780000000000015</v>
      </c>
      <c r="R70" s="4"/>
      <c r="S70" s="5"/>
      <c r="BF70" s="4" t="s">
        <v>6</v>
      </c>
      <c r="BG70" s="7"/>
      <c r="BH70" s="4" t="s">
        <v>54</v>
      </c>
      <c r="BI70" s="6"/>
      <c r="BJ70">
        <f>BU87</f>
        <v>18.384599999999999</v>
      </c>
      <c r="BK70" s="4">
        <f>AVERAGE(BJ70:BJ71)</f>
        <v>18.384599999999999</v>
      </c>
      <c r="BL70" s="4">
        <f>SUM(BK70,-BK77)</f>
        <v>-4.4648000000000003</v>
      </c>
      <c r="BM70" s="4"/>
      <c r="BN70" s="5"/>
      <c r="BP70" s="4" t="s">
        <v>6</v>
      </c>
      <c r="BQ70" s="7"/>
      <c r="BR70" s="4" t="s">
        <v>54</v>
      </c>
      <c r="BS70" s="6"/>
      <c r="BT70" s="15">
        <f>BU86</f>
        <v>18.188199999999998</v>
      </c>
      <c r="BU70" s="4">
        <f>AVERAGE(BT70:BT71)</f>
        <v>18.188199999999998</v>
      </c>
      <c r="BV70" s="4">
        <f>SUM(BU70,-BU77)</f>
        <v>-6.545300000000001</v>
      </c>
      <c r="BW70" s="4"/>
      <c r="BX70" s="5"/>
    </row>
    <row r="71" spans="1:76" x14ac:dyDescent="0.2">
      <c r="A71" s="4" t="s">
        <v>6</v>
      </c>
      <c r="B71" s="7"/>
      <c r="C71" s="4" t="s">
        <v>54</v>
      </c>
      <c r="D71" s="4"/>
      <c r="E71" s="8" t="s">
        <v>7</v>
      </c>
      <c r="F71" s="4"/>
      <c r="G71" s="4"/>
      <c r="H71" s="4"/>
      <c r="I71" s="5"/>
      <c r="K71" s="4" t="s">
        <v>6</v>
      </c>
      <c r="L71" s="7"/>
      <c r="M71" s="4" t="s">
        <v>54</v>
      </c>
      <c r="N71" s="4"/>
      <c r="O71" s="8" t="s">
        <v>7</v>
      </c>
      <c r="P71" s="4"/>
      <c r="Q71" s="4"/>
      <c r="R71" s="4"/>
      <c r="S71" s="5"/>
      <c r="BF71" s="4" t="s">
        <v>6</v>
      </c>
      <c r="BG71" s="7"/>
      <c r="BH71" s="4" t="s">
        <v>54</v>
      </c>
      <c r="BI71" s="4"/>
      <c r="BJ71" s="8" t="s">
        <v>7</v>
      </c>
      <c r="BK71" s="4"/>
      <c r="BL71" s="4"/>
      <c r="BM71" s="4"/>
      <c r="BN71" s="5"/>
      <c r="BP71" s="4" t="s">
        <v>6</v>
      </c>
      <c r="BQ71" s="7"/>
      <c r="BR71" s="4" t="s">
        <v>54</v>
      </c>
      <c r="BS71" s="4"/>
      <c r="BT71" s="8" t="s">
        <v>7</v>
      </c>
      <c r="BU71" s="4"/>
      <c r="BV71" s="4"/>
      <c r="BW71" s="4"/>
      <c r="BX71" s="5"/>
    </row>
    <row r="72" spans="1:76" x14ac:dyDescent="0.2">
      <c r="A72" s="4" t="s">
        <v>6</v>
      </c>
      <c r="B72" s="7"/>
      <c r="C72" s="4"/>
      <c r="D72" s="6"/>
      <c r="E72" s="4">
        <v>0</v>
      </c>
      <c r="F72" s="4"/>
      <c r="G72" s="4"/>
      <c r="H72" s="4"/>
      <c r="I72" s="5"/>
      <c r="K72" s="4" t="s">
        <v>6</v>
      </c>
      <c r="L72" s="7"/>
      <c r="M72" s="4"/>
      <c r="N72" s="6"/>
      <c r="O72" s="4">
        <v>0</v>
      </c>
      <c r="P72" s="4"/>
      <c r="Q72" s="4"/>
      <c r="R72" s="4"/>
      <c r="S72" s="5"/>
      <c r="BF72" s="4" t="s">
        <v>6</v>
      </c>
      <c r="BG72" s="7"/>
      <c r="BH72" s="4"/>
      <c r="BI72" s="6"/>
      <c r="BJ72" s="4">
        <v>0</v>
      </c>
      <c r="BK72" s="4"/>
      <c r="BL72" s="4"/>
      <c r="BM72" s="4"/>
      <c r="BN72" s="5"/>
      <c r="BP72" s="4" t="s">
        <v>6</v>
      </c>
      <c r="BQ72" s="7"/>
      <c r="BR72" s="4"/>
      <c r="BS72" s="6"/>
      <c r="BT72" s="4">
        <v>0</v>
      </c>
      <c r="BU72" s="4"/>
      <c r="BV72" s="4"/>
      <c r="BW72" s="4"/>
      <c r="BX72" s="5"/>
    </row>
    <row r="73" spans="1:76" ht="17" thickBot="1" x14ac:dyDescent="0.25">
      <c r="A73" s="12" t="s">
        <v>4</v>
      </c>
      <c r="B73" s="7"/>
      <c r="C73" s="4"/>
      <c r="D73" s="11"/>
      <c r="E73" s="11"/>
      <c r="F73" s="11"/>
      <c r="G73" s="4"/>
      <c r="H73" s="4"/>
      <c r="I73" s="5"/>
      <c r="K73" s="12" t="s">
        <v>4</v>
      </c>
      <c r="L73" s="7"/>
      <c r="M73" s="4"/>
      <c r="N73" s="11"/>
      <c r="O73" s="11"/>
      <c r="P73" s="11"/>
      <c r="Q73" s="4"/>
      <c r="R73" s="4"/>
      <c r="S73" s="5"/>
      <c r="BF73" s="12" t="s">
        <v>4</v>
      </c>
      <c r="BG73" s="7"/>
      <c r="BH73" s="4"/>
      <c r="BI73" s="11"/>
      <c r="BJ73" s="11"/>
      <c r="BK73" s="11"/>
      <c r="BL73" s="4"/>
      <c r="BM73" s="4"/>
      <c r="BN73" s="5"/>
      <c r="BP73" s="12" t="s">
        <v>4</v>
      </c>
      <c r="BQ73" s="7"/>
      <c r="BR73" s="4"/>
      <c r="BS73" s="11"/>
      <c r="BT73" s="11"/>
      <c r="BU73" s="11"/>
      <c r="BV73" s="4"/>
      <c r="BW73" s="4"/>
      <c r="BX73" s="5"/>
    </row>
    <row r="74" spans="1:76" ht="17" thickTop="1" x14ac:dyDescent="0.2">
      <c r="A74" s="4" t="s">
        <v>8</v>
      </c>
      <c r="B74" s="7"/>
      <c r="C74" s="4" t="s">
        <v>20</v>
      </c>
      <c r="D74" s="7"/>
      <c r="E74" s="10">
        <f>O87</f>
        <v>19.5748</v>
      </c>
      <c r="F74" s="4">
        <f>AVERAGE(E74)</f>
        <v>19.5748</v>
      </c>
      <c r="G74" s="4"/>
      <c r="H74" s="4"/>
      <c r="I74" s="5"/>
      <c r="K74" s="4" t="s">
        <v>8</v>
      </c>
      <c r="L74" s="7"/>
      <c r="M74" s="4" t="s">
        <v>20</v>
      </c>
      <c r="N74" s="7"/>
      <c r="O74" s="10">
        <f>O87</f>
        <v>19.5748</v>
      </c>
      <c r="P74" s="4">
        <f>AVERAGE(O74)</f>
        <v>19.5748</v>
      </c>
      <c r="Q74" s="4"/>
      <c r="R74" s="4"/>
      <c r="S74" s="5"/>
      <c r="BF74" s="4" t="s">
        <v>8</v>
      </c>
      <c r="BG74" s="7"/>
      <c r="BH74" s="4" t="s">
        <v>20</v>
      </c>
      <c r="BI74" s="7"/>
      <c r="BJ74" s="10">
        <f>BT85</f>
        <v>24.786000000000001</v>
      </c>
      <c r="BK74" s="4">
        <f>AVERAGE(BJ74)</f>
        <v>24.786000000000001</v>
      </c>
      <c r="BL74" s="4"/>
      <c r="BM74" s="4"/>
      <c r="BN74" s="5"/>
      <c r="BP74" s="4" t="s">
        <v>8</v>
      </c>
      <c r="BQ74" s="7"/>
      <c r="BR74" s="4" t="s">
        <v>20</v>
      </c>
      <c r="BS74" s="7"/>
      <c r="BT74" s="10">
        <f>BT85</f>
        <v>24.786000000000001</v>
      </c>
      <c r="BU74" s="4">
        <f>AVERAGE(BT74)</f>
        <v>24.786000000000001</v>
      </c>
      <c r="BV74" s="4"/>
      <c r="BW74" s="4"/>
      <c r="BX74" s="5"/>
    </row>
    <row r="75" spans="1:76" x14ac:dyDescent="0.2">
      <c r="A75" s="4" t="s">
        <v>5</v>
      </c>
      <c r="B75" s="7"/>
      <c r="C75" s="4" t="s">
        <v>20</v>
      </c>
      <c r="D75" s="7"/>
      <c r="F75" s="4"/>
      <c r="G75" s="4"/>
      <c r="H75" s="4"/>
      <c r="I75" s="5"/>
      <c r="K75" s="4" t="s">
        <v>5</v>
      </c>
      <c r="L75" s="7"/>
      <c r="M75" s="4" t="s">
        <v>20</v>
      </c>
      <c r="N75" s="7"/>
      <c r="P75" s="4"/>
      <c r="Q75" s="4"/>
      <c r="R75" s="4"/>
      <c r="S75" s="5"/>
      <c r="BF75" s="4" t="s">
        <v>5</v>
      </c>
      <c r="BG75" s="7"/>
      <c r="BH75" s="4" t="s">
        <v>20</v>
      </c>
      <c r="BI75" s="7"/>
      <c r="BK75" s="4"/>
      <c r="BL75" s="4"/>
      <c r="BM75" s="4"/>
      <c r="BN75" s="5"/>
      <c r="BP75" s="4" t="s">
        <v>5</v>
      </c>
      <c r="BQ75" s="7"/>
      <c r="BR75" s="4" t="s">
        <v>20</v>
      </c>
      <c r="BS75" s="7"/>
      <c r="BU75" s="4"/>
      <c r="BV75" s="4"/>
      <c r="BW75" s="4"/>
      <c r="BX75" s="5"/>
    </row>
    <row r="76" spans="1:76" x14ac:dyDescent="0.2">
      <c r="A76" s="4" t="s">
        <v>5</v>
      </c>
      <c r="B76" s="7"/>
      <c r="C76" s="4"/>
      <c r="D76" s="7"/>
      <c r="E76" s="4">
        <v>0</v>
      </c>
      <c r="F76" s="4"/>
      <c r="G76" s="4"/>
      <c r="H76" s="4"/>
      <c r="I76" s="5"/>
      <c r="K76" s="4" t="s">
        <v>5</v>
      </c>
      <c r="L76" s="7"/>
      <c r="M76" s="4"/>
      <c r="N76" s="7"/>
      <c r="O76" s="4">
        <v>0</v>
      </c>
      <c r="P76" s="4"/>
      <c r="Q76" s="4"/>
      <c r="R76" s="4"/>
      <c r="S76" s="5"/>
      <c r="BF76" s="4" t="s">
        <v>5</v>
      </c>
      <c r="BG76" s="7"/>
      <c r="BH76" s="4"/>
      <c r="BI76" s="7"/>
      <c r="BJ76" s="4">
        <v>0</v>
      </c>
      <c r="BK76" s="4"/>
      <c r="BL76" s="4"/>
      <c r="BM76" s="4"/>
      <c r="BN76" s="5"/>
      <c r="BP76" s="4" t="s">
        <v>5</v>
      </c>
      <c r="BQ76" s="7"/>
      <c r="BR76" s="4"/>
      <c r="BS76" s="7"/>
      <c r="BT76" s="4">
        <v>0</v>
      </c>
      <c r="BU76" s="4"/>
      <c r="BV76" s="4"/>
      <c r="BW76" s="4"/>
      <c r="BX76" s="5"/>
    </row>
    <row r="77" spans="1:76" x14ac:dyDescent="0.2">
      <c r="A77" s="4" t="s">
        <v>6</v>
      </c>
      <c r="B77" s="7"/>
      <c r="C77" s="4" t="s">
        <v>20</v>
      </c>
      <c r="D77" s="6"/>
      <c r="E77">
        <f>O89</f>
        <v>20.186399999999999</v>
      </c>
      <c r="F77" s="4">
        <f>AVERAGE(E77:E78)</f>
        <v>20.186399999999999</v>
      </c>
      <c r="G77" s="4"/>
      <c r="H77" s="4"/>
      <c r="I77" s="5"/>
      <c r="K77" s="4" t="s">
        <v>6</v>
      </c>
      <c r="L77" s="7"/>
      <c r="M77" s="4" t="s">
        <v>20</v>
      </c>
      <c r="N77" s="6"/>
      <c r="O77" s="21">
        <f>O88</f>
        <v>19.5748</v>
      </c>
      <c r="P77" s="4">
        <f>AVERAGE(O77:O78)</f>
        <v>19.5748</v>
      </c>
      <c r="Q77" s="4"/>
      <c r="R77" s="4"/>
      <c r="S77" s="5"/>
      <c r="BF77" s="4" t="s">
        <v>6</v>
      </c>
      <c r="BG77" s="7"/>
      <c r="BH77" s="4" t="s">
        <v>20</v>
      </c>
      <c r="BI77" s="6"/>
      <c r="BJ77">
        <f>BT87</f>
        <v>22.849399999999999</v>
      </c>
      <c r="BK77" s="4">
        <f>AVERAGE(BJ77:BJ78)</f>
        <v>22.849399999999999</v>
      </c>
      <c r="BL77" s="4"/>
      <c r="BM77" s="4"/>
      <c r="BN77" s="5"/>
      <c r="BP77" s="4" t="s">
        <v>6</v>
      </c>
      <c r="BQ77" s="7"/>
      <c r="BR77" s="4" t="s">
        <v>20</v>
      </c>
      <c r="BS77" s="6"/>
      <c r="BT77" s="21">
        <f>BT86</f>
        <v>24.733499999999999</v>
      </c>
      <c r="BU77" s="4">
        <f>AVERAGE(BT77:BT78)</f>
        <v>24.733499999999999</v>
      </c>
      <c r="BV77" s="4"/>
      <c r="BW77" s="4"/>
      <c r="BX77" s="5"/>
    </row>
    <row r="78" spans="1:76" x14ac:dyDescent="0.2">
      <c r="A78" s="4" t="s">
        <v>6</v>
      </c>
      <c r="B78" s="7"/>
      <c r="C78" s="4" t="s">
        <v>20</v>
      </c>
      <c r="D78" s="6"/>
      <c r="E78" s="8" t="s">
        <v>7</v>
      </c>
      <c r="F78" s="4"/>
      <c r="G78" s="4"/>
      <c r="H78" s="4"/>
      <c r="I78" s="5"/>
      <c r="K78" s="4" t="s">
        <v>6</v>
      </c>
      <c r="L78" s="7"/>
      <c r="M78" s="4" t="s">
        <v>20</v>
      </c>
      <c r="N78" s="6"/>
      <c r="O78" s="8" t="s">
        <v>7</v>
      </c>
      <c r="P78" s="4"/>
      <c r="Q78" s="4"/>
      <c r="R78" s="4"/>
      <c r="S78" s="5"/>
      <c r="BF78" s="4" t="s">
        <v>6</v>
      </c>
      <c r="BG78" s="7"/>
      <c r="BH78" s="4" t="s">
        <v>20</v>
      </c>
      <c r="BI78" s="6"/>
      <c r="BJ78" s="8" t="s">
        <v>7</v>
      </c>
      <c r="BK78" s="4"/>
      <c r="BL78" s="4"/>
      <c r="BM78" s="4"/>
      <c r="BN78" s="5"/>
      <c r="BP78" s="4" t="s">
        <v>6</v>
      </c>
      <c r="BQ78" s="7"/>
      <c r="BR78" s="4" t="s">
        <v>20</v>
      </c>
      <c r="BS78" s="6"/>
      <c r="BT78" s="8" t="s">
        <v>7</v>
      </c>
      <c r="BU78" s="4"/>
      <c r="BV78" s="4"/>
      <c r="BW78" s="4"/>
      <c r="BX78" s="5"/>
    </row>
    <row r="79" spans="1:76" x14ac:dyDescent="0.2">
      <c r="A79" s="4" t="s">
        <v>6</v>
      </c>
      <c r="B79" s="7"/>
      <c r="C79" s="4"/>
      <c r="D79" s="6"/>
      <c r="E79" s="4">
        <v>0</v>
      </c>
      <c r="F79" s="4"/>
      <c r="G79" s="4"/>
      <c r="H79" s="4"/>
      <c r="I79" s="5"/>
      <c r="K79" s="4" t="s">
        <v>6</v>
      </c>
      <c r="L79" s="7"/>
      <c r="M79" s="4"/>
      <c r="N79" s="6"/>
      <c r="O79" s="4">
        <v>0</v>
      </c>
      <c r="P79" s="4"/>
      <c r="Q79" s="4"/>
      <c r="R79" s="4"/>
      <c r="S79" s="5"/>
      <c r="BF79" s="4" t="s">
        <v>6</v>
      </c>
      <c r="BG79" s="7"/>
      <c r="BH79" s="4"/>
      <c r="BI79" s="6"/>
      <c r="BJ79" s="4">
        <v>0</v>
      </c>
      <c r="BK79" s="4"/>
      <c r="BL79" s="4"/>
      <c r="BM79" s="4"/>
      <c r="BN79" s="5"/>
      <c r="BP79" s="4" t="s">
        <v>6</v>
      </c>
      <c r="BQ79" s="7"/>
      <c r="BR79" s="4"/>
      <c r="BS79" s="6"/>
      <c r="BT79" s="4">
        <v>0</v>
      </c>
      <c r="BU79" s="4"/>
      <c r="BV79" s="4"/>
      <c r="BW79" s="4"/>
      <c r="BX79" s="5"/>
    </row>
    <row r="80" spans="1:76" ht="17" thickBot="1" x14ac:dyDescent="0.25">
      <c r="A80" s="4" t="s">
        <v>5</v>
      </c>
      <c r="B80" s="3" t="s">
        <v>4</v>
      </c>
      <c r="C80" s="4"/>
      <c r="D80" s="3"/>
      <c r="E80" s="3"/>
      <c r="F80" s="3"/>
      <c r="G80" s="3"/>
      <c r="H80" s="3"/>
      <c r="I80" s="2"/>
      <c r="K80" s="4" t="s">
        <v>5</v>
      </c>
      <c r="L80" s="3" t="s">
        <v>4</v>
      </c>
      <c r="M80" s="4"/>
      <c r="N80" s="3"/>
      <c r="O80" s="3"/>
      <c r="P80" s="3"/>
      <c r="Q80" s="3"/>
      <c r="R80" s="3"/>
      <c r="S80" s="2"/>
      <c r="BF80" s="4" t="s">
        <v>5</v>
      </c>
      <c r="BG80" s="3" t="s">
        <v>4</v>
      </c>
      <c r="BH80" s="4"/>
      <c r="BI80" s="3"/>
      <c r="BJ80" s="3"/>
      <c r="BK80" s="3"/>
      <c r="BL80" s="3"/>
      <c r="BM80" s="3"/>
      <c r="BN80" s="2"/>
      <c r="BP80" s="4" t="s">
        <v>5</v>
      </c>
      <c r="BQ80" s="3" t="s">
        <v>4</v>
      </c>
      <c r="BR80" s="4"/>
      <c r="BS80" s="3"/>
      <c r="BT80" s="3"/>
      <c r="BU80" s="3"/>
      <c r="BV80" s="3"/>
      <c r="BW80" s="3"/>
      <c r="BX80" s="2"/>
    </row>
    <row r="81" spans="1:73" ht="17" thickBot="1" x14ac:dyDescent="0.25"/>
    <row r="82" spans="1:73" x14ac:dyDescent="0.2">
      <c r="A82" s="20" t="s">
        <v>16</v>
      </c>
      <c r="B82" s="19" t="s">
        <v>15</v>
      </c>
      <c r="C82" s="19" t="s">
        <v>14</v>
      </c>
      <c r="D82" s="19" t="s">
        <v>13</v>
      </c>
      <c r="E82" s="19" t="s">
        <v>12</v>
      </c>
      <c r="F82" s="19" t="s">
        <v>11</v>
      </c>
      <c r="G82" s="19" t="s">
        <v>24</v>
      </c>
      <c r="H82" s="19" t="s">
        <v>25</v>
      </c>
      <c r="I82" s="18" t="s">
        <v>10</v>
      </c>
      <c r="BF82" s="20" t="s">
        <v>16</v>
      </c>
      <c r="BG82" s="19" t="s">
        <v>15</v>
      </c>
      <c r="BH82" s="19" t="s">
        <v>14</v>
      </c>
      <c r="BI82" s="19" t="s">
        <v>13</v>
      </c>
      <c r="BJ82" s="19" t="s">
        <v>12</v>
      </c>
      <c r="BK82" s="19" t="s">
        <v>11</v>
      </c>
      <c r="BL82" s="19" t="s">
        <v>24</v>
      </c>
      <c r="BM82" s="19" t="s">
        <v>25</v>
      </c>
      <c r="BN82" s="18" t="s">
        <v>10</v>
      </c>
    </row>
    <row r="83" spans="1:73" x14ac:dyDescent="0.2">
      <c r="A83" s="17" t="s">
        <v>22</v>
      </c>
      <c r="B83" s="16" t="s">
        <v>28</v>
      </c>
      <c r="C83" s="4" t="s">
        <v>54</v>
      </c>
      <c r="D83" s="4"/>
      <c r="E83" s="15">
        <f>P87</f>
        <v>29.5442</v>
      </c>
      <c r="F83" s="4">
        <f>AVERAGE(E83:E84)</f>
        <v>29.5442</v>
      </c>
      <c r="G83" s="4">
        <f>SUM(F83,-F90)</f>
        <v>9.9694000000000003</v>
      </c>
      <c r="H83" s="4">
        <f>SUM(G86,-G83)</f>
        <v>0.29739999999999966</v>
      </c>
      <c r="I83" s="14">
        <f>POWER(2,-H83)</f>
        <v>0.81371754338291313</v>
      </c>
      <c r="BF83" s="17" t="s">
        <v>19</v>
      </c>
      <c r="BG83" s="16" t="s">
        <v>28</v>
      </c>
      <c r="BH83" s="4" t="s">
        <v>54</v>
      </c>
      <c r="BI83" s="4"/>
      <c r="BJ83" s="15">
        <f>BU85</f>
        <v>18.143000000000001</v>
      </c>
      <c r="BK83" s="4">
        <f>AVERAGE(BJ83:BJ84)</f>
        <v>18.143000000000001</v>
      </c>
      <c r="BL83" s="4">
        <f>SUM(BK83,-BK90)</f>
        <v>-6.6430000000000007</v>
      </c>
      <c r="BM83" s="4">
        <f>SUM(BL86,-BL83)</f>
        <v>2.2745999999999995</v>
      </c>
      <c r="BN83" s="14">
        <f>POWER(2,-BM83)</f>
        <v>0.20666987265148809</v>
      </c>
    </row>
    <row r="84" spans="1:73" x14ac:dyDescent="0.2">
      <c r="A84" s="4" t="s">
        <v>5</v>
      </c>
      <c r="B84" s="7"/>
      <c r="C84" s="4" t="s">
        <v>54</v>
      </c>
      <c r="D84" s="7"/>
      <c r="E84" s="8" t="s">
        <v>7</v>
      </c>
      <c r="F84" s="4"/>
      <c r="G84" s="4"/>
      <c r="H84" s="4"/>
      <c r="I84" s="5"/>
      <c r="BF84" s="4" t="s">
        <v>5</v>
      </c>
      <c r="BG84" s="7"/>
      <c r="BH84" s="4" t="s">
        <v>54</v>
      </c>
      <c r="BI84" s="7"/>
      <c r="BJ84" s="8" t="s">
        <v>7</v>
      </c>
      <c r="BK84" s="4"/>
      <c r="BL84" s="4"/>
      <c r="BM84" s="4"/>
      <c r="BN84" s="5"/>
      <c r="BT84" s="13" t="s">
        <v>20</v>
      </c>
      <c r="BU84" s="13" t="s">
        <v>54</v>
      </c>
    </row>
    <row r="85" spans="1:73" x14ac:dyDescent="0.2">
      <c r="A85" s="4" t="s">
        <v>5</v>
      </c>
      <c r="B85" s="7"/>
      <c r="C85" s="4"/>
      <c r="D85" s="7"/>
      <c r="E85" s="4">
        <v>0</v>
      </c>
      <c r="F85" s="4"/>
      <c r="G85" s="4"/>
      <c r="H85" s="4"/>
      <c r="I85" s="5"/>
      <c r="BF85" s="4" t="s">
        <v>5</v>
      </c>
      <c r="BG85" s="7"/>
      <c r="BH85" s="4"/>
      <c r="BI85" s="7"/>
      <c r="BJ85" s="4">
        <v>0</v>
      </c>
      <c r="BK85" s="4"/>
      <c r="BL85" s="4"/>
      <c r="BM85" s="4"/>
      <c r="BN85" s="5"/>
      <c r="BS85" s="22" t="s">
        <v>30</v>
      </c>
      <c r="BT85" s="23">
        <v>24.786000000000001</v>
      </c>
      <c r="BU85" s="23">
        <v>18.143000000000001</v>
      </c>
    </row>
    <row r="86" spans="1:73" x14ac:dyDescent="0.2">
      <c r="A86" s="4" t="s">
        <v>6</v>
      </c>
      <c r="B86" s="7"/>
      <c r="C86" s="4" t="s">
        <v>54</v>
      </c>
      <c r="D86" s="6"/>
      <c r="E86">
        <f>P90</f>
        <v>30.827300000000001</v>
      </c>
      <c r="F86" s="4">
        <f>AVERAGE(E86:E87)</f>
        <v>30.827300000000001</v>
      </c>
      <c r="G86" s="4">
        <f>SUM(F86,-F93)</f>
        <v>10.2668</v>
      </c>
      <c r="H86" s="4"/>
      <c r="I86" s="5"/>
      <c r="O86" s="13" t="s">
        <v>20</v>
      </c>
      <c r="P86" s="13" t="s">
        <v>54</v>
      </c>
      <c r="BF86" s="4" t="s">
        <v>6</v>
      </c>
      <c r="BG86" s="7"/>
      <c r="BH86" s="4" t="s">
        <v>54</v>
      </c>
      <c r="BI86" s="6"/>
      <c r="BJ86">
        <f>BU88</f>
        <v>18.382899999999999</v>
      </c>
      <c r="BK86" s="4">
        <f>AVERAGE(BJ86:BJ87)</f>
        <v>18.382899999999999</v>
      </c>
      <c r="BL86" s="4">
        <f>SUM(BK86,-BK93)</f>
        <v>-4.3684000000000012</v>
      </c>
      <c r="BM86" s="4"/>
      <c r="BN86" s="5"/>
      <c r="BS86" s="22" t="s">
        <v>30</v>
      </c>
      <c r="BT86" s="23">
        <v>24.733499999999999</v>
      </c>
      <c r="BU86" s="23">
        <v>18.188199999999998</v>
      </c>
    </row>
    <row r="87" spans="1:73" x14ac:dyDescent="0.2">
      <c r="A87" s="4" t="s">
        <v>6</v>
      </c>
      <c r="B87" s="7"/>
      <c r="C87" s="4" t="s">
        <v>54</v>
      </c>
      <c r="D87" s="4"/>
      <c r="E87" s="8" t="s">
        <v>7</v>
      </c>
      <c r="F87" s="4"/>
      <c r="G87" s="4"/>
      <c r="H87" s="4"/>
      <c r="I87" s="5"/>
      <c r="N87" t="s">
        <v>78</v>
      </c>
      <c r="O87">
        <v>19.5748</v>
      </c>
      <c r="P87">
        <v>29.5442</v>
      </c>
      <c r="BF87" s="4" t="s">
        <v>6</v>
      </c>
      <c r="BG87" s="7"/>
      <c r="BH87" s="4" t="s">
        <v>54</v>
      </c>
      <c r="BI87" s="4"/>
      <c r="BJ87" s="8" t="s">
        <v>7</v>
      </c>
      <c r="BK87" s="4"/>
      <c r="BL87" s="4"/>
      <c r="BM87" s="4"/>
      <c r="BN87" s="5"/>
      <c r="BS87" s="22" t="s">
        <v>18</v>
      </c>
      <c r="BT87" s="24">
        <v>22.849399999999999</v>
      </c>
      <c r="BU87" s="24">
        <v>18.384599999999999</v>
      </c>
    </row>
    <row r="88" spans="1:73" x14ac:dyDescent="0.2">
      <c r="A88" s="4" t="s">
        <v>6</v>
      </c>
      <c r="B88" s="7"/>
      <c r="C88" s="4"/>
      <c r="D88" s="6"/>
      <c r="E88" s="4">
        <v>0</v>
      </c>
      <c r="F88" s="4"/>
      <c r="G88" s="4"/>
      <c r="H88" s="4"/>
      <c r="I88" s="5"/>
      <c r="N88" t="s">
        <v>78</v>
      </c>
      <c r="O88">
        <v>19.5748</v>
      </c>
      <c r="P88">
        <v>29.552800000000001</v>
      </c>
      <c r="BF88" s="4" t="s">
        <v>6</v>
      </c>
      <c r="BG88" s="7"/>
      <c r="BH88" s="4"/>
      <c r="BI88" s="6"/>
      <c r="BJ88" s="4">
        <v>0</v>
      </c>
      <c r="BK88" s="4"/>
      <c r="BL88" s="4"/>
      <c r="BM88" s="4"/>
      <c r="BN88" s="5"/>
      <c r="BS88" s="22" t="s">
        <v>17</v>
      </c>
      <c r="BT88" s="24">
        <v>22.751300000000001</v>
      </c>
      <c r="BU88" s="24">
        <v>18.382899999999999</v>
      </c>
    </row>
    <row r="89" spans="1:73" ht="17" thickBot="1" x14ac:dyDescent="0.25">
      <c r="A89" s="12" t="s">
        <v>4</v>
      </c>
      <c r="B89" s="7"/>
      <c r="C89" s="4"/>
      <c r="D89" s="11"/>
      <c r="E89" s="11"/>
      <c r="F89" s="11"/>
      <c r="G89" s="4"/>
      <c r="H89" s="4"/>
      <c r="I89" s="5"/>
      <c r="N89" t="s">
        <v>67</v>
      </c>
      <c r="O89">
        <v>20.186399999999999</v>
      </c>
      <c r="P89">
        <v>30.456199999999999</v>
      </c>
      <c r="BF89" s="12" t="s">
        <v>4</v>
      </c>
      <c r="BG89" s="7"/>
      <c r="BH89" s="4"/>
      <c r="BI89" s="11"/>
      <c r="BJ89" s="11"/>
      <c r="BK89" s="11"/>
      <c r="BL89" s="4"/>
      <c r="BM89" s="4"/>
      <c r="BN89" s="5"/>
    </row>
    <row r="90" spans="1:73" ht="17" thickTop="1" x14ac:dyDescent="0.2">
      <c r="A90" s="4" t="s">
        <v>8</v>
      </c>
      <c r="B90" s="7"/>
      <c r="C90" s="4" t="s">
        <v>20</v>
      </c>
      <c r="D90" s="7"/>
      <c r="E90" s="10">
        <f>O87</f>
        <v>19.5748</v>
      </c>
      <c r="F90" s="4">
        <f>AVERAGE(E90:E91)</f>
        <v>19.5748</v>
      </c>
      <c r="G90" s="4"/>
      <c r="H90" s="4"/>
      <c r="I90" s="5"/>
      <c r="N90" t="s">
        <v>67</v>
      </c>
      <c r="O90">
        <v>20.560500000000001</v>
      </c>
      <c r="P90">
        <v>30.827300000000001</v>
      </c>
      <c r="BF90" s="4" t="s">
        <v>8</v>
      </c>
      <c r="BG90" s="7"/>
      <c r="BH90" s="4" t="s">
        <v>20</v>
      </c>
      <c r="BI90" s="7"/>
      <c r="BJ90" s="10">
        <f>BT85</f>
        <v>24.786000000000001</v>
      </c>
      <c r="BK90" s="4">
        <f>AVERAGE(BJ90:BJ91)</f>
        <v>24.786000000000001</v>
      </c>
      <c r="BL90" s="4"/>
      <c r="BM90" s="4"/>
      <c r="BN90" s="5"/>
    </row>
    <row r="91" spans="1:73" x14ac:dyDescent="0.2">
      <c r="A91" s="4" t="s">
        <v>5</v>
      </c>
      <c r="B91" s="7"/>
      <c r="C91" s="4" t="s">
        <v>20</v>
      </c>
      <c r="D91" s="7"/>
      <c r="E91" s="8" t="s">
        <v>7</v>
      </c>
      <c r="F91" s="4"/>
      <c r="G91" s="4"/>
      <c r="H91" s="4"/>
      <c r="I91" s="5"/>
      <c r="BF91" s="4" t="s">
        <v>5</v>
      </c>
      <c r="BG91" s="7"/>
      <c r="BH91" s="4" t="s">
        <v>20</v>
      </c>
      <c r="BI91" s="7"/>
      <c r="BJ91" s="8" t="s">
        <v>7</v>
      </c>
      <c r="BK91" s="4"/>
      <c r="BL91" s="4"/>
      <c r="BM91" s="4"/>
      <c r="BN91" s="5"/>
    </row>
    <row r="92" spans="1:73" x14ac:dyDescent="0.2">
      <c r="A92" s="4" t="s">
        <v>5</v>
      </c>
      <c r="B92" s="7"/>
      <c r="C92" s="4"/>
      <c r="D92" s="7"/>
      <c r="E92" s="4">
        <v>0</v>
      </c>
      <c r="F92" s="4"/>
      <c r="G92" s="4"/>
      <c r="H92" s="4"/>
      <c r="I92" s="5"/>
      <c r="BF92" s="4" t="s">
        <v>5</v>
      </c>
      <c r="BG92" s="7"/>
      <c r="BH92" s="4"/>
      <c r="BI92" s="7"/>
      <c r="BJ92" s="4">
        <v>0</v>
      </c>
      <c r="BK92" s="4"/>
      <c r="BL92" s="4"/>
      <c r="BM92" s="4"/>
      <c r="BN92" s="5"/>
    </row>
    <row r="93" spans="1:73" x14ac:dyDescent="0.2">
      <c r="A93" s="4" t="s">
        <v>6</v>
      </c>
      <c r="B93" s="7"/>
      <c r="C93" s="4" t="s">
        <v>20</v>
      </c>
      <c r="D93" s="6"/>
      <c r="E93">
        <f>O90</f>
        <v>20.560500000000001</v>
      </c>
      <c r="F93" s="4">
        <f>AVERAGE(E93:E94)</f>
        <v>20.560500000000001</v>
      </c>
      <c r="G93" s="4"/>
      <c r="H93" s="4"/>
      <c r="I93" s="5"/>
      <c r="BF93" s="4" t="s">
        <v>6</v>
      </c>
      <c r="BG93" s="7"/>
      <c r="BH93" s="4" t="s">
        <v>20</v>
      </c>
      <c r="BI93" s="6"/>
      <c r="BJ93">
        <f>BT88</f>
        <v>22.751300000000001</v>
      </c>
      <c r="BK93" s="4">
        <f>AVERAGE(BJ93:BJ94)</f>
        <v>22.751300000000001</v>
      </c>
      <c r="BL93" s="4"/>
      <c r="BM93" s="4"/>
      <c r="BN93" s="5"/>
    </row>
    <row r="94" spans="1:73" x14ac:dyDescent="0.2">
      <c r="A94" s="4" t="s">
        <v>6</v>
      </c>
      <c r="B94" s="7"/>
      <c r="C94" s="4" t="s">
        <v>20</v>
      </c>
      <c r="D94" s="6"/>
      <c r="E94" s="8" t="s">
        <v>7</v>
      </c>
      <c r="F94" s="4"/>
      <c r="G94" s="4"/>
      <c r="H94" s="4"/>
      <c r="I94" s="5"/>
      <c r="BF94" s="4" t="s">
        <v>6</v>
      </c>
      <c r="BG94" s="7"/>
      <c r="BH94" s="4" t="s">
        <v>20</v>
      </c>
      <c r="BI94" s="6"/>
      <c r="BJ94" s="8" t="s">
        <v>7</v>
      </c>
      <c r="BK94" s="4"/>
      <c r="BL94" s="4"/>
      <c r="BM94" s="4"/>
      <c r="BN94" s="5"/>
    </row>
    <row r="95" spans="1:73" x14ac:dyDescent="0.2">
      <c r="A95" s="4" t="s">
        <v>6</v>
      </c>
      <c r="B95" s="7"/>
      <c r="C95" s="4"/>
      <c r="D95" s="6"/>
      <c r="E95" s="4">
        <v>0</v>
      </c>
      <c r="F95" s="4"/>
      <c r="G95" s="4"/>
      <c r="H95" s="4"/>
      <c r="I95" s="5"/>
      <c r="BF95" s="4" t="s">
        <v>6</v>
      </c>
      <c r="BG95" s="7"/>
      <c r="BH95" s="4"/>
      <c r="BI95" s="6"/>
      <c r="BJ95" s="4">
        <v>0</v>
      </c>
      <c r="BK95" s="4"/>
      <c r="BL95" s="4"/>
      <c r="BM95" s="4"/>
      <c r="BN95" s="5"/>
    </row>
    <row r="96" spans="1:73" ht="17" thickBot="1" x14ac:dyDescent="0.25">
      <c r="A96" s="4" t="s">
        <v>5</v>
      </c>
      <c r="B96" s="3" t="s">
        <v>4</v>
      </c>
      <c r="C96" s="4"/>
      <c r="D96" s="3"/>
      <c r="E96" s="3"/>
      <c r="F96" s="3"/>
      <c r="G96" s="3"/>
      <c r="H96" s="3"/>
      <c r="I96" s="2"/>
      <c r="BF96" s="4" t="s">
        <v>5</v>
      </c>
      <c r="BG96" s="3" t="s">
        <v>4</v>
      </c>
      <c r="BH96" s="4"/>
      <c r="BI96" s="3"/>
      <c r="BJ96" s="3"/>
      <c r="BK96" s="3"/>
      <c r="BL96" s="3"/>
      <c r="BM96" s="3"/>
      <c r="BN96" s="2"/>
    </row>
    <row r="97" spans="1:19" ht="17" thickBot="1" x14ac:dyDescent="0.25">
      <c r="A97" s="4"/>
      <c r="B97" s="4"/>
      <c r="C97" s="4"/>
      <c r="D97" s="4"/>
      <c r="E97" s="4"/>
      <c r="F97" s="4"/>
      <c r="G97" s="4"/>
      <c r="H97" s="4"/>
      <c r="I97" s="4"/>
    </row>
    <row r="98" spans="1:19" x14ac:dyDescent="0.2">
      <c r="A98" s="20" t="s">
        <v>16</v>
      </c>
      <c r="B98" s="19" t="s">
        <v>15</v>
      </c>
      <c r="C98" s="19" t="s">
        <v>14</v>
      </c>
      <c r="D98" s="19" t="s">
        <v>13</v>
      </c>
      <c r="E98" s="19" t="s">
        <v>12</v>
      </c>
      <c r="F98" s="19" t="s">
        <v>11</v>
      </c>
      <c r="G98" s="19" t="s">
        <v>24</v>
      </c>
      <c r="H98" s="19" t="s">
        <v>25</v>
      </c>
      <c r="I98" s="18" t="s">
        <v>10</v>
      </c>
      <c r="K98" s="20" t="s">
        <v>16</v>
      </c>
      <c r="L98" s="19" t="s">
        <v>15</v>
      </c>
      <c r="M98" s="19" t="s">
        <v>14</v>
      </c>
      <c r="N98" s="19" t="s">
        <v>13</v>
      </c>
      <c r="O98" s="19" t="s">
        <v>12</v>
      </c>
      <c r="P98" s="19" t="s">
        <v>11</v>
      </c>
      <c r="Q98" s="19" t="s">
        <v>24</v>
      </c>
      <c r="R98" s="19" t="s">
        <v>25</v>
      </c>
      <c r="S98" s="18" t="s">
        <v>10</v>
      </c>
    </row>
    <row r="99" spans="1:19" x14ac:dyDescent="0.2">
      <c r="A99" s="17" t="s">
        <v>23</v>
      </c>
      <c r="B99" s="16" t="s">
        <v>26</v>
      </c>
      <c r="C99" s="4" t="s">
        <v>54</v>
      </c>
      <c r="D99" s="4"/>
      <c r="E99" s="15">
        <f>P119</f>
        <v>31.839600000000001</v>
      </c>
      <c r="F99" s="4">
        <f>AVERAGE(E99)</f>
        <v>31.839600000000001</v>
      </c>
      <c r="G99" s="4">
        <f>SUM(F99,-F106)</f>
        <v>12.679000000000002</v>
      </c>
      <c r="H99" s="4">
        <f>SUM(G102,-G99)</f>
        <v>-1.4304000000000023</v>
      </c>
      <c r="I99" s="14">
        <f>POWER(2,-H99)</f>
        <v>2.6952143222304343</v>
      </c>
      <c r="K99" s="17" t="s">
        <v>32</v>
      </c>
      <c r="L99" s="16" t="s">
        <v>26</v>
      </c>
      <c r="M99" s="4" t="s">
        <v>54</v>
      </c>
      <c r="N99" s="4"/>
      <c r="O99" s="15">
        <f>P119</f>
        <v>31.839600000000001</v>
      </c>
      <c r="P99" s="4">
        <f>AVERAGE(O99)</f>
        <v>31.839600000000001</v>
      </c>
      <c r="Q99" s="4">
        <f>SUM(P99,-P106)</f>
        <v>12.679000000000002</v>
      </c>
      <c r="R99" s="4">
        <f>SUM(Q102,-Q99)</f>
        <v>-0.14840000000000231</v>
      </c>
      <c r="S99" s="14">
        <f>POWER(2,-R99)</f>
        <v>1.1083396022566192</v>
      </c>
    </row>
    <row r="100" spans="1:19" x14ac:dyDescent="0.2">
      <c r="A100" s="4" t="s">
        <v>5</v>
      </c>
      <c r="B100" s="7"/>
      <c r="C100" s="4" t="s">
        <v>54</v>
      </c>
      <c r="D100" s="7"/>
      <c r="F100" s="4"/>
      <c r="G100" s="4"/>
      <c r="H100" s="4"/>
      <c r="I100" s="5"/>
      <c r="K100" s="4" t="s">
        <v>5</v>
      </c>
      <c r="L100" s="7"/>
      <c r="M100" s="4" t="s">
        <v>54</v>
      </c>
      <c r="N100" s="7"/>
      <c r="P100" s="4"/>
      <c r="Q100" s="4"/>
      <c r="R100" s="4"/>
      <c r="S100" s="5"/>
    </row>
    <row r="101" spans="1:19" x14ac:dyDescent="0.2">
      <c r="A101" s="4" t="s">
        <v>5</v>
      </c>
      <c r="B101" s="7"/>
      <c r="C101" s="4"/>
      <c r="D101" s="7"/>
      <c r="E101" s="4">
        <v>0</v>
      </c>
      <c r="F101" s="4"/>
      <c r="G101" s="4"/>
      <c r="H101" s="4"/>
      <c r="I101" s="5"/>
      <c r="K101" s="4" t="s">
        <v>5</v>
      </c>
      <c r="L101" s="7"/>
      <c r="M101" s="4"/>
      <c r="N101" s="7"/>
      <c r="O101" s="4">
        <v>0</v>
      </c>
      <c r="P101" s="4"/>
      <c r="Q101" s="4"/>
      <c r="R101" s="4"/>
      <c r="S101" s="5"/>
    </row>
    <row r="102" spans="1:19" x14ac:dyDescent="0.2">
      <c r="A102" s="4" t="s">
        <v>6</v>
      </c>
      <c r="B102" s="7"/>
      <c r="C102" s="4" t="s">
        <v>54</v>
      </c>
      <c r="D102" s="6"/>
      <c r="E102">
        <f>P121</f>
        <v>29.971499999999999</v>
      </c>
      <c r="F102" s="4">
        <f>AVERAGE(E102:E103)</f>
        <v>29.971499999999999</v>
      </c>
      <c r="G102" s="4">
        <f>SUM(F102,-F109)</f>
        <v>11.2486</v>
      </c>
      <c r="H102" s="4"/>
      <c r="I102" s="5"/>
      <c r="K102" s="4" t="s">
        <v>6</v>
      </c>
      <c r="L102" s="7"/>
      <c r="M102" s="4" t="s">
        <v>54</v>
      </c>
      <c r="N102" s="6"/>
      <c r="O102" s="15">
        <f>P120</f>
        <v>31.668800000000001</v>
      </c>
      <c r="P102" s="4">
        <f>AVERAGE(O102:O103)</f>
        <v>31.668800000000001</v>
      </c>
      <c r="Q102" s="4">
        <f>SUM(P102,-P109)</f>
        <v>12.5306</v>
      </c>
      <c r="R102" s="4"/>
      <c r="S102" s="5"/>
    </row>
    <row r="103" spans="1:19" x14ac:dyDescent="0.2">
      <c r="A103" s="4" t="s">
        <v>6</v>
      </c>
      <c r="B103" s="7"/>
      <c r="C103" s="4" t="s">
        <v>54</v>
      </c>
      <c r="D103" s="4"/>
      <c r="E103" s="8" t="s">
        <v>7</v>
      </c>
      <c r="F103" s="4"/>
      <c r="G103" s="4"/>
      <c r="H103" s="4"/>
      <c r="I103" s="5"/>
      <c r="K103" s="4" t="s">
        <v>6</v>
      </c>
      <c r="L103" s="7"/>
      <c r="M103" s="4" t="s">
        <v>54</v>
      </c>
      <c r="N103" s="4"/>
      <c r="O103" s="8" t="s">
        <v>7</v>
      </c>
      <c r="P103" s="4"/>
      <c r="Q103" s="4"/>
      <c r="R103" s="4"/>
      <c r="S103" s="5"/>
    </row>
    <row r="104" spans="1:19" x14ac:dyDescent="0.2">
      <c r="A104" s="4" t="s">
        <v>6</v>
      </c>
      <c r="B104" s="7"/>
      <c r="C104" s="4"/>
      <c r="D104" s="6"/>
      <c r="E104" s="4">
        <v>0</v>
      </c>
      <c r="F104" s="4"/>
      <c r="G104" s="4"/>
      <c r="H104" s="4"/>
      <c r="I104" s="5"/>
      <c r="K104" s="4" t="s">
        <v>6</v>
      </c>
      <c r="L104" s="7"/>
      <c r="M104" s="4"/>
      <c r="N104" s="6"/>
      <c r="O104" s="4">
        <v>0</v>
      </c>
      <c r="P104" s="4"/>
      <c r="Q104" s="4"/>
      <c r="R104" s="4"/>
      <c r="S104" s="5"/>
    </row>
    <row r="105" spans="1:19" ht="17" thickBot="1" x14ac:dyDescent="0.25">
      <c r="A105" s="12" t="s">
        <v>4</v>
      </c>
      <c r="B105" s="7"/>
      <c r="C105" s="4"/>
      <c r="D105" s="11"/>
      <c r="E105" s="11"/>
      <c r="F105" s="11"/>
      <c r="G105" s="4"/>
      <c r="H105" s="4"/>
      <c r="I105" s="5"/>
      <c r="K105" s="12" t="s">
        <v>4</v>
      </c>
      <c r="L105" s="7"/>
      <c r="M105" s="4"/>
      <c r="N105" s="11"/>
      <c r="O105" s="11"/>
      <c r="P105" s="11"/>
      <c r="Q105" s="4"/>
      <c r="R105" s="4"/>
      <c r="S105" s="5"/>
    </row>
    <row r="106" spans="1:19" ht="17" thickTop="1" x14ac:dyDescent="0.2">
      <c r="A106" s="4" t="s">
        <v>8</v>
      </c>
      <c r="B106" s="7"/>
      <c r="C106" s="4" t="s">
        <v>20</v>
      </c>
      <c r="D106" s="7"/>
      <c r="E106" s="10">
        <f>O119</f>
        <v>19.160599999999999</v>
      </c>
      <c r="F106" s="4">
        <f>AVERAGE(E106)</f>
        <v>19.160599999999999</v>
      </c>
      <c r="G106" s="4"/>
      <c r="H106" s="4"/>
      <c r="I106" s="5"/>
      <c r="K106" s="4" t="s">
        <v>8</v>
      </c>
      <c r="L106" s="7"/>
      <c r="M106" s="4" t="s">
        <v>20</v>
      </c>
      <c r="N106" s="7"/>
      <c r="O106" s="10">
        <f>O119</f>
        <v>19.160599999999999</v>
      </c>
      <c r="P106" s="4">
        <f>AVERAGE(O106)</f>
        <v>19.160599999999999</v>
      </c>
      <c r="Q106" s="4"/>
      <c r="R106" s="4"/>
      <c r="S106" s="5"/>
    </row>
    <row r="107" spans="1:19" x14ac:dyDescent="0.2">
      <c r="A107" s="4" t="s">
        <v>5</v>
      </c>
      <c r="B107" s="7"/>
      <c r="C107" s="4" t="s">
        <v>20</v>
      </c>
      <c r="D107" s="7"/>
      <c r="F107" s="4"/>
      <c r="G107" s="4"/>
      <c r="H107" s="4"/>
      <c r="I107" s="5"/>
      <c r="K107" s="4" t="s">
        <v>5</v>
      </c>
      <c r="L107" s="7"/>
      <c r="M107" s="4" t="s">
        <v>20</v>
      </c>
      <c r="N107" s="7"/>
      <c r="P107" s="4"/>
      <c r="Q107" s="4"/>
      <c r="R107" s="4"/>
      <c r="S107" s="5"/>
    </row>
    <row r="108" spans="1:19" x14ac:dyDescent="0.2">
      <c r="A108" s="4" t="s">
        <v>5</v>
      </c>
      <c r="B108" s="7"/>
      <c r="C108" s="4"/>
      <c r="D108" s="7"/>
      <c r="E108" s="4">
        <v>0</v>
      </c>
      <c r="F108" s="4"/>
      <c r="G108" s="4"/>
      <c r="H108" s="4"/>
      <c r="I108" s="5"/>
      <c r="K108" s="4" t="s">
        <v>5</v>
      </c>
      <c r="L108" s="7"/>
      <c r="M108" s="4"/>
      <c r="N108" s="7"/>
      <c r="O108" s="4">
        <v>0</v>
      </c>
      <c r="P108" s="4"/>
      <c r="Q108" s="4"/>
      <c r="R108" s="4"/>
      <c r="S108" s="5"/>
    </row>
    <row r="109" spans="1:19" x14ac:dyDescent="0.2">
      <c r="A109" s="4" t="s">
        <v>6</v>
      </c>
      <c r="B109" s="7"/>
      <c r="C109" s="4" t="s">
        <v>20</v>
      </c>
      <c r="D109" s="6"/>
      <c r="E109">
        <f>O121</f>
        <v>18.722899999999999</v>
      </c>
      <c r="F109" s="4">
        <f>AVERAGE(E109:E110)</f>
        <v>18.722899999999999</v>
      </c>
      <c r="G109" s="4"/>
      <c r="H109" s="4"/>
      <c r="I109" s="5"/>
      <c r="K109" s="4" t="s">
        <v>6</v>
      </c>
      <c r="L109" s="7"/>
      <c r="M109" s="4" t="s">
        <v>20</v>
      </c>
      <c r="N109" s="6"/>
      <c r="O109" s="21">
        <f>O120</f>
        <v>19.138200000000001</v>
      </c>
      <c r="P109" s="4">
        <f>AVERAGE(O109:O110)</f>
        <v>19.138200000000001</v>
      </c>
      <c r="Q109" s="4"/>
      <c r="R109" s="4"/>
      <c r="S109" s="5"/>
    </row>
    <row r="110" spans="1:19" x14ac:dyDescent="0.2">
      <c r="A110" s="4" t="s">
        <v>6</v>
      </c>
      <c r="B110" s="7"/>
      <c r="C110" s="4" t="s">
        <v>20</v>
      </c>
      <c r="D110" s="6"/>
      <c r="E110" s="8" t="s">
        <v>7</v>
      </c>
      <c r="F110" s="4"/>
      <c r="G110" s="4"/>
      <c r="H110" s="4"/>
      <c r="I110" s="5"/>
      <c r="K110" s="4" t="s">
        <v>6</v>
      </c>
      <c r="L110" s="7"/>
      <c r="M110" s="4" t="s">
        <v>20</v>
      </c>
      <c r="N110" s="6"/>
      <c r="O110" s="8" t="s">
        <v>7</v>
      </c>
      <c r="P110" s="4"/>
      <c r="Q110" s="4"/>
      <c r="R110" s="4"/>
      <c r="S110" s="5"/>
    </row>
    <row r="111" spans="1:19" x14ac:dyDescent="0.2">
      <c r="A111" s="4" t="s">
        <v>6</v>
      </c>
      <c r="B111" s="7"/>
      <c r="C111" s="4"/>
      <c r="D111" s="6"/>
      <c r="E111" s="4">
        <v>0</v>
      </c>
      <c r="F111" s="4"/>
      <c r="G111" s="4"/>
      <c r="H111" s="4"/>
      <c r="I111" s="5"/>
      <c r="K111" s="4" t="s">
        <v>6</v>
      </c>
      <c r="L111" s="7"/>
      <c r="M111" s="4"/>
      <c r="N111" s="6"/>
      <c r="O111" s="4">
        <v>0</v>
      </c>
      <c r="P111" s="4"/>
      <c r="Q111" s="4"/>
      <c r="R111" s="4"/>
      <c r="S111" s="5"/>
    </row>
    <row r="112" spans="1:19" ht="17" thickBot="1" x14ac:dyDescent="0.25">
      <c r="A112" s="4" t="s">
        <v>5</v>
      </c>
      <c r="B112" s="3" t="s">
        <v>4</v>
      </c>
      <c r="C112" s="4"/>
      <c r="D112" s="3"/>
      <c r="E112" s="3"/>
      <c r="F112" s="3"/>
      <c r="G112" s="3"/>
      <c r="H112" s="3"/>
      <c r="I112" s="2"/>
      <c r="K112" s="4" t="s">
        <v>5</v>
      </c>
      <c r="L112" s="3" t="s">
        <v>4</v>
      </c>
      <c r="M112" s="4"/>
      <c r="N112" s="3"/>
      <c r="O112" s="3"/>
      <c r="P112" s="3"/>
      <c r="Q112" s="3"/>
      <c r="R112" s="3"/>
      <c r="S112" s="2"/>
    </row>
    <row r="113" spans="1:16" ht="17" thickBot="1" x14ac:dyDescent="0.25"/>
    <row r="114" spans="1:16" x14ac:dyDescent="0.2">
      <c r="A114" s="20" t="s">
        <v>16</v>
      </c>
      <c r="B114" s="19" t="s">
        <v>15</v>
      </c>
      <c r="C114" s="19" t="s">
        <v>14</v>
      </c>
      <c r="D114" s="19" t="s">
        <v>13</v>
      </c>
      <c r="E114" s="19" t="s">
        <v>12</v>
      </c>
      <c r="F114" s="19" t="s">
        <v>11</v>
      </c>
      <c r="G114" s="19" t="s">
        <v>24</v>
      </c>
      <c r="H114" s="19" t="s">
        <v>25</v>
      </c>
      <c r="I114" s="18" t="s">
        <v>10</v>
      </c>
    </row>
    <row r="115" spans="1:16" x14ac:dyDescent="0.2">
      <c r="A115" s="17" t="s">
        <v>23</v>
      </c>
      <c r="B115" s="16" t="s">
        <v>28</v>
      </c>
      <c r="C115" s="4" t="s">
        <v>54</v>
      </c>
      <c r="D115" s="4"/>
      <c r="E115" s="15">
        <f>P119</f>
        <v>31.839600000000001</v>
      </c>
      <c r="F115" s="4">
        <f>AVERAGE(E115:E116)</f>
        <v>31.839600000000001</v>
      </c>
      <c r="G115" s="4">
        <f>SUM(F115,-F122)</f>
        <v>12.679000000000002</v>
      </c>
      <c r="H115" s="4">
        <f>SUM(G118,-G115)</f>
        <v>-1.6155000000000008</v>
      </c>
      <c r="I115" s="14">
        <f>POWER(2,-H115)</f>
        <v>3.0641777732779847</v>
      </c>
    </row>
    <row r="116" spans="1:16" x14ac:dyDescent="0.2">
      <c r="A116" s="4" t="s">
        <v>5</v>
      </c>
      <c r="B116" s="7"/>
      <c r="C116" s="4" t="s">
        <v>54</v>
      </c>
      <c r="D116" s="7"/>
      <c r="E116" s="8" t="s">
        <v>7</v>
      </c>
      <c r="F116" s="4"/>
      <c r="G116" s="4"/>
      <c r="H116" s="4"/>
      <c r="I116" s="5"/>
    </row>
    <row r="117" spans="1:16" x14ac:dyDescent="0.2">
      <c r="A117" s="4" t="s">
        <v>5</v>
      </c>
      <c r="B117" s="7"/>
      <c r="C117" s="4"/>
      <c r="D117" s="7"/>
      <c r="E117" s="4">
        <v>0</v>
      </c>
      <c r="F117" s="4"/>
      <c r="G117" s="4"/>
      <c r="H117" s="4"/>
      <c r="I117" s="5"/>
    </row>
    <row r="118" spans="1:16" x14ac:dyDescent="0.2">
      <c r="A118" s="4" t="s">
        <v>6</v>
      </c>
      <c r="B118" s="7"/>
      <c r="C118" s="4" t="s">
        <v>54</v>
      </c>
      <c r="D118" s="6"/>
      <c r="E118">
        <f>P122</f>
        <v>29.9072</v>
      </c>
      <c r="F118" s="4">
        <f>AVERAGE(E118:E119)</f>
        <v>29.9072</v>
      </c>
      <c r="G118" s="4">
        <f>SUM(F118,-F125)</f>
        <v>11.063500000000001</v>
      </c>
      <c r="H118" s="4"/>
      <c r="I118" s="5"/>
      <c r="O118" s="13" t="s">
        <v>20</v>
      </c>
      <c r="P118" s="13" t="s">
        <v>54</v>
      </c>
    </row>
    <row r="119" spans="1:16" x14ac:dyDescent="0.2">
      <c r="A119" s="4" t="s">
        <v>6</v>
      </c>
      <c r="B119" s="7"/>
      <c r="C119" s="4" t="s">
        <v>54</v>
      </c>
      <c r="D119" s="4"/>
      <c r="E119" s="8" t="s">
        <v>7</v>
      </c>
      <c r="F119" s="4"/>
      <c r="G119" s="4"/>
      <c r="H119" s="4"/>
      <c r="I119" s="5"/>
      <c r="N119" s="26" t="s">
        <v>79</v>
      </c>
      <c r="O119" s="26">
        <v>19.160599999999999</v>
      </c>
      <c r="P119" s="26">
        <v>31.839600000000001</v>
      </c>
    </row>
    <row r="120" spans="1:16" x14ac:dyDescent="0.2">
      <c r="A120" s="4" t="s">
        <v>6</v>
      </c>
      <c r="B120" s="7"/>
      <c r="C120" s="4"/>
      <c r="D120" s="6"/>
      <c r="E120" s="4">
        <v>0</v>
      </c>
      <c r="F120" s="4"/>
      <c r="G120" s="4"/>
      <c r="H120" s="4"/>
      <c r="I120" s="5"/>
      <c r="N120" s="26" t="s">
        <v>80</v>
      </c>
      <c r="O120" s="26">
        <v>19.138200000000001</v>
      </c>
      <c r="P120" s="26">
        <v>31.668800000000001</v>
      </c>
    </row>
    <row r="121" spans="1:16" ht="17" thickBot="1" x14ac:dyDescent="0.25">
      <c r="A121" s="12" t="s">
        <v>4</v>
      </c>
      <c r="B121" s="7"/>
      <c r="C121" s="4"/>
      <c r="D121" s="11"/>
      <c r="E121" s="11"/>
      <c r="F121" s="11"/>
      <c r="G121" s="4"/>
      <c r="H121" s="4"/>
      <c r="I121" s="5"/>
      <c r="N121" s="26" t="s">
        <v>68</v>
      </c>
      <c r="O121" s="26">
        <v>18.722899999999999</v>
      </c>
      <c r="P121" s="26">
        <v>29.971499999999999</v>
      </c>
    </row>
    <row r="122" spans="1:16" ht="17" thickTop="1" x14ac:dyDescent="0.2">
      <c r="A122" s="4" t="s">
        <v>8</v>
      </c>
      <c r="B122" s="7"/>
      <c r="C122" s="4" t="s">
        <v>20</v>
      </c>
      <c r="D122" s="7"/>
      <c r="E122" s="10">
        <f>O119</f>
        <v>19.160599999999999</v>
      </c>
      <c r="F122" s="4">
        <f>AVERAGE(E122:E123)</f>
        <v>19.160599999999999</v>
      </c>
      <c r="G122" s="4"/>
      <c r="H122" s="4"/>
      <c r="I122" s="5"/>
      <c r="N122" s="26" t="s">
        <v>68</v>
      </c>
      <c r="O122" s="26">
        <v>18.843699999999998</v>
      </c>
      <c r="P122" s="26">
        <v>29.9072</v>
      </c>
    </row>
    <row r="123" spans="1:16" x14ac:dyDescent="0.2">
      <c r="A123" s="4" t="s">
        <v>5</v>
      </c>
      <c r="B123" s="7"/>
      <c r="C123" s="4" t="s">
        <v>20</v>
      </c>
      <c r="D123" s="7"/>
      <c r="E123" s="8" t="s">
        <v>7</v>
      </c>
      <c r="F123" s="4"/>
      <c r="G123" s="4"/>
      <c r="H123" s="4"/>
      <c r="I123" s="5"/>
    </row>
    <row r="124" spans="1:16" x14ac:dyDescent="0.2">
      <c r="A124" s="4" t="s">
        <v>5</v>
      </c>
      <c r="B124" s="7"/>
      <c r="C124" s="4"/>
      <c r="D124" s="7"/>
      <c r="E124" s="4">
        <v>0</v>
      </c>
      <c r="F124" s="4"/>
      <c r="G124" s="4"/>
      <c r="H124" s="4"/>
      <c r="I124" s="5"/>
    </row>
    <row r="125" spans="1:16" x14ac:dyDescent="0.2">
      <c r="A125" s="4" t="s">
        <v>6</v>
      </c>
      <c r="B125" s="7"/>
      <c r="C125" s="4" t="s">
        <v>20</v>
      </c>
      <c r="D125" s="6"/>
      <c r="E125">
        <f>O122</f>
        <v>18.843699999999998</v>
      </c>
      <c r="F125" s="4">
        <f>AVERAGE(E125:E126)</f>
        <v>18.843699999999998</v>
      </c>
      <c r="G125" s="4"/>
      <c r="H125" s="4"/>
      <c r="I125" s="5"/>
    </row>
    <row r="126" spans="1:16" x14ac:dyDescent="0.2">
      <c r="A126" s="4" t="s">
        <v>6</v>
      </c>
      <c r="B126" s="7"/>
      <c r="C126" s="4" t="s">
        <v>20</v>
      </c>
      <c r="D126" s="6"/>
      <c r="E126" s="8" t="s">
        <v>7</v>
      </c>
      <c r="F126" s="4"/>
      <c r="G126" s="4"/>
      <c r="H126" s="4"/>
      <c r="I126" s="5"/>
    </row>
    <row r="127" spans="1:16" x14ac:dyDescent="0.2">
      <c r="A127" s="4" t="s">
        <v>6</v>
      </c>
      <c r="B127" s="7"/>
      <c r="C127" s="4"/>
      <c r="D127" s="6"/>
      <c r="E127" s="4">
        <v>0</v>
      </c>
      <c r="F127" s="4"/>
      <c r="G127" s="4"/>
      <c r="H127" s="4"/>
      <c r="I127" s="5"/>
    </row>
    <row r="128" spans="1:16" ht="17" thickBot="1" x14ac:dyDescent="0.25">
      <c r="A128" s="4" t="s">
        <v>5</v>
      </c>
      <c r="B128" s="3" t="s">
        <v>4</v>
      </c>
      <c r="C128" s="4"/>
      <c r="D128" s="3"/>
      <c r="E128" s="3"/>
      <c r="F128" s="3"/>
      <c r="G128" s="3"/>
      <c r="H128" s="3"/>
      <c r="I128" s="2"/>
    </row>
    <row r="129" spans="1:19" ht="17" thickBot="1" x14ac:dyDescent="0.25"/>
    <row r="130" spans="1:19" x14ac:dyDescent="0.2">
      <c r="A130" s="20" t="s">
        <v>16</v>
      </c>
      <c r="B130" s="19" t="s">
        <v>15</v>
      </c>
      <c r="C130" s="19" t="s">
        <v>14</v>
      </c>
      <c r="D130" s="19" t="s">
        <v>13</v>
      </c>
      <c r="E130" s="19" t="s">
        <v>12</v>
      </c>
      <c r="F130" s="19" t="s">
        <v>11</v>
      </c>
      <c r="G130" s="19" t="s">
        <v>24</v>
      </c>
      <c r="H130" s="19" t="s">
        <v>25</v>
      </c>
      <c r="I130" s="18" t="s">
        <v>10</v>
      </c>
      <c r="K130" s="20" t="s">
        <v>16</v>
      </c>
      <c r="L130" s="19" t="s">
        <v>15</v>
      </c>
      <c r="M130" s="19" t="s">
        <v>14</v>
      </c>
      <c r="N130" s="19" t="s">
        <v>13</v>
      </c>
      <c r="O130" s="19" t="s">
        <v>12</v>
      </c>
      <c r="P130" s="19" t="s">
        <v>11</v>
      </c>
      <c r="Q130" s="19" t="s">
        <v>24</v>
      </c>
      <c r="R130" s="19" t="s">
        <v>25</v>
      </c>
      <c r="S130" s="18" t="s">
        <v>10</v>
      </c>
    </row>
    <row r="131" spans="1:19" x14ac:dyDescent="0.2">
      <c r="A131" s="17" t="s">
        <v>9</v>
      </c>
      <c r="B131" s="16" t="s">
        <v>26</v>
      </c>
      <c r="C131" s="4" t="s">
        <v>54</v>
      </c>
      <c r="D131" s="4"/>
      <c r="E131" s="15">
        <f>P151</f>
        <v>30.652699999999999</v>
      </c>
      <c r="F131" s="4">
        <f>AVERAGE(E131)</f>
        <v>30.652699999999999</v>
      </c>
      <c r="G131" s="4">
        <f>SUM(F131,-F138)</f>
        <v>11.189</v>
      </c>
      <c r="H131" s="4">
        <f>SUM(G134,-G131)</f>
        <v>0.18629999999999924</v>
      </c>
      <c r="I131" s="14">
        <f>POWER(2,-H131)</f>
        <v>0.87885678877767048</v>
      </c>
      <c r="K131" s="17" t="s">
        <v>33</v>
      </c>
      <c r="L131" s="16" t="s">
        <v>26</v>
      </c>
      <c r="M131" s="4" t="s">
        <v>54</v>
      </c>
      <c r="N131" s="4"/>
      <c r="O131" s="15">
        <f>P151</f>
        <v>30.652699999999999</v>
      </c>
      <c r="P131" s="4">
        <f>AVERAGE(O131)</f>
        <v>30.652699999999999</v>
      </c>
      <c r="Q131" s="4">
        <f>SUM(P131,-P138)</f>
        <v>11.189</v>
      </c>
      <c r="R131" s="4">
        <f>SUM(Q134,-Q131)</f>
        <v>0.23870000000000147</v>
      </c>
      <c r="S131" s="14">
        <f>POWER(2,-R131)</f>
        <v>0.84750865109352524</v>
      </c>
    </row>
    <row r="132" spans="1:19" x14ac:dyDescent="0.2">
      <c r="A132" s="4" t="s">
        <v>5</v>
      </c>
      <c r="B132" s="7"/>
      <c r="C132" s="4" t="s">
        <v>54</v>
      </c>
      <c r="D132" s="7"/>
      <c r="F132" s="4"/>
      <c r="G132" s="4"/>
      <c r="H132" s="4"/>
      <c r="I132" s="5"/>
      <c r="K132" s="4" t="s">
        <v>5</v>
      </c>
      <c r="L132" s="7"/>
      <c r="M132" s="4" t="s">
        <v>54</v>
      </c>
      <c r="N132" s="7"/>
      <c r="P132" s="4"/>
      <c r="Q132" s="4"/>
      <c r="R132" s="4"/>
      <c r="S132" s="5"/>
    </row>
    <row r="133" spans="1:19" x14ac:dyDescent="0.2">
      <c r="A133" s="4" t="s">
        <v>5</v>
      </c>
      <c r="B133" s="7"/>
      <c r="C133" s="4"/>
      <c r="D133" s="7"/>
      <c r="E133" s="4">
        <v>0</v>
      </c>
      <c r="F133" s="4"/>
      <c r="G133" s="4"/>
      <c r="H133" s="4"/>
      <c r="I133" s="5"/>
      <c r="K133" s="4" t="s">
        <v>5</v>
      </c>
      <c r="L133" s="7"/>
      <c r="M133" s="4"/>
      <c r="N133" s="7"/>
      <c r="O133" s="4">
        <v>0</v>
      </c>
      <c r="P133" s="4"/>
      <c r="Q133" s="4"/>
      <c r="R133" s="4"/>
      <c r="S133" s="5"/>
    </row>
    <row r="134" spans="1:19" x14ac:dyDescent="0.2">
      <c r="A134" s="4" t="s">
        <v>6</v>
      </c>
      <c r="B134" s="7"/>
      <c r="C134" s="4" t="s">
        <v>54</v>
      </c>
      <c r="D134" s="6"/>
      <c r="E134">
        <f>P153</f>
        <v>28.632999999999999</v>
      </c>
      <c r="F134" s="4">
        <f>AVERAGE(E134:E135)</f>
        <v>28.632999999999999</v>
      </c>
      <c r="G134" s="4">
        <f>SUM(F134,-F141)</f>
        <v>11.375299999999999</v>
      </c>
      <c r="H134" s="4"/>
      <c r="I134" s="5"/>
      <c r="K134" s="4" t="s">
        <v>6</v>
      </c>
      <c r="L134" s="7"/>
      <c r="M134" s="4" t="s">
        <v>54</v>
      </c>
      <c r="N134" s="6"/>
      <c r="O134" s="15">
        <f>P152</f>
        <v>30.838200000000001</v>
      </c>
      <c r="P134" s="4">
        <f>AVERAGE(O134:O135)</f>
        <v>30.838200000000001</v>
      </c>
      <c r="Q134" s="4">
        <f>SUM(P134,-P141)</f>
        <v>11.427700000000002</v>
      </c>
      <c r="R134" s="4"/>
      <c r="S134" s="5"/>
    </row>
    <row r="135" spans="1:19" x14ac:dyDescent="0.2">
      <c r="A135" s="4" t="s">
        <v>6</v>
      </c>
      <c r="B135" s="7"/>
      <c r="C135" s="4" t="s">
        <v>54</v>
      </c>
      <c r="D135" s="4"/>
      <c r="E135" s="8" t="s">
        <v>7</v>
      </c>
      <c r="F135" s="4"/>
      <c r="G135" s="4"/>
      <c r="H135" s="4"/>
      <c r="I135" s="5"/>
      <c r="K135" s="4" t="s">
        <v>6</v>
      </c>
      <c r="L135" s="7"/>
      <c r="M135" s="4" t="s">
        <v>54</v>
      </c>
      <c r="N135" s="4"/>
      <c r="O135" s="8" t="s">
        <v>7</v>
      </c>
      <c r="P135" s="4"/>
      <c r="Q135" s="4"/>
      <c r="R135" s="4"/>
      <c r="S135" s="5"/>
    </row>
    <row r="136" spans="1:19" x14ac:dyDescent="0.2">
      <c r="A136" s="4" t="s">
        <v>6</v>
      </c>
      <c r="B136" s="7"/>
      <c r="C136" s="4"/>
      <c r="D136" s="6"/>
      <c r="E136" s="4">
        <v>0</v>
      </c>
      <c r="F136" s="4"/>
      <c r="G136" s="4"/>
      <c r="H136" s="4"/>
      <c r="I136" s="5"/>
      <c r="K136" s="4" t="s">
        <v>6</v>
      </c>
      <c r="L136" s="7"/>
      <c r="M136" s="4"/>
      <c r="N136" s="6"/>
      <c r="O136" s="4">
        <v>0</v>
      </c>
      <c r="P136" s="4"/>
      <c r="Q136" s="4"/>
      <c r="R136" s="4"/>
      <c r="S136" s="5"/>
    </row>
    <row r="137" spans="1:19" ht="17" thickBot="1" x14ac:dyDescent="0.25">
      <c r="A137" s="12" t="s">
        <v>4</v>
      </c>
      <c r="B137" s="7"/>
      <c r="C137" s="4"/>
      <c r="D137" s="11"/>
      <c r="E137" s="11"/>
      <c r="F137" s="11"/>
      <c r="G137" s="4"/>
      <c r="H137" s="4"/>
      <c r="I137" s="5"/>
      <c r="K137" s="12" t="s">
        <v>4</v>
      </c>
      <c r="L137" s="7"/>
      <c r="M137" s="4"/>
      <c r="N137" s="11"/>
      <c r="O137" s="11"/>
      <c r="P137" s="11"/>
      <c r="Q137" s="4"/>
      <c r="R137" s="4"/>
      <c r="S137" s="5"/>
    </row>
    <row r="138" spans="1:19" ht="17" thickTop="1" x14ac:dyDescent="0.2">
      <c r="A138" s="4" t="s">
        <v>8</v>
      </c>
      <c r="B138" s="7"/>
      <c r="C138" s="4" t="s">
        <v>20</v>
      </c>
      <c r="D138" s="7"/>
      <c r="E138" s="10">
        <f>O151</f>
        <v>19.463699999999999</v>
      </c>
      <c r="F138" s="4">
        <f>AVERAGE(E138)</f>
        <v>19.463699999999999</v>
      </c>
      <c r="G138" s="4"/>
      <c r="H138" s="4"/>
      <c r="I138" s="5"/>
      <c r="K138" s="4" t="s">
        <v>8</v>
      </c>
      <c r="L138" s="7"/>
      <c r="M138" s="4" t="s">
        <v>20</v>
      </c>
      <c r="N138" s="7"/>
      <c r="O138" s="10">
        <f>O151</f>
        <v>19.463699999999999</v>
      </c>
      <c r="P138" s="4">
        <f>AVERAGE(O138)</f>
        <v>19.463699999999999</v>
      </c>
      <c r="Q138" s="4"/>
      <c r="R138" s="4"/>
      <c r="S138" s="5"/>
    </row>
    <row r="139" spans="1:19" x14ac:dyDescent="0.2">
      <c r="A139" s="4" t="s">
        <v>5</v>
      </c>
      <c r="B139" s="7"/>
      <c r="C139" s="4" t="s">
        <v>20</v>
      </c>
      <c r="D139" s="7"/>
      <c r="F139" s="4"/>
      <c r="G139" s="4"/>
      <c r="H139" s="4"/>
      <c r="I139" s="5"/>
      <c r="K139" s="4" t="s">
        <v>5</v>
      </c>
      <c r="L139" s="7"/>
      <c r="M139" s="4" t="s">
        <v>20</v>
      </c>
      <c r="N139" s="7"/>
      <c r="P139" s="4"/>
      <c r="Q139" s="4"/>
      <c r="R139" s="4"/>
      <c r="S139" s="5"/>
    </row>
    <row r="140" spans="1:19" x14ac:dyDescent="0.2">
      <c r="A140" s="4" t="s">
        <v>5</v>
      </c>
      <c r="B140" s="7"/>
      <c r="C140" s="4"/>
      <c r="D140" s="7"/>
      <c r="E140" s="4">
        <v>0</v>
      </c>
      <c r="F140" s="4"/>
      <c r="G140" s="4"/>
      <c r="H140" s="4"/>
      <c r="I140" s="5"/>
      <c r="K140" s="4" t="s">
        <v>5</v>
      </c>
      <c r="L140" s="7"/>
      <c r="M140" s="4"/>
      <c r="N140" s="7"/>
      <c r="O140" s="4">
        <v>0</v>
      </c>
      <c r="P140" s="4"/>
      <c r="Q140" s="4"/>
      <c r="R140" s="4"/>
      <c r="S140" s="5"/>
    </row>
    <row r="141" spans="1:19" x14ac:dyDescent="0.2">
      <c r="A141" s="4" t="s">
        <v>6</v>
      </c>
      <c r="B141" s="7"/>
      <c r="C141" s="4" t="s">
        <v>20</v>
      </c>
      <c r="D141" s="6"/>
      <c r="E141">
        <f>O153</f>
        <v>17.2577</v>
      </c>
      <c r="F141" s="4">
        <f>AVERAGE(E141:E142)</f>
        <v>17.2577</v>
      </c>
      <c r="G141" s="4"/>
      <c r="H141" s="4"/>
      <c r="I141" s="5"/>
      <c r="K141" s="4" t="s">
        <v>6</v>
      </c>
      <c r="L141" s="7"/>
      <c r="M141" s="4" t="s">
        <v>20</v>
      </c>
      <c r="N141" s="6"/>
      <c r="O141" s="21">
        <f>O152</f>
        <v>19.410499999999999</v>
      </c>
      <c r="P141" s="4">
        <f>AVERAGE(O141:O142)</f>
        <v>19.410499999999999</v>
      </c>
      <c r="Q141" s="4"/>
      <c r="R141" s="4"/>
      <c r="S141" s="5"/>
    </row>
    <row r="142" spans="1:19" x14ac:dyDescent="0.2">
      <c r="A142" s="4" t="s">
        <v>6</v>
      </c>
      <c r="B142" s="7"/>
      <c r="C142" s="4" t="s">
        <v>20</v>
      </c>
      <c r="D142" s="6"/>
      <c r="E142" s="8" t="s">
        <v>7</v>
      </c>
      <c r="F142" s="4"/>
      <c r="G142" s="4"/>
      <c r="H142" s="4"/>
      <c r="I142" s="5"/>
      <c r="K142" s="4" t="s">
        <v>6</v>
      </c>
      <c r="L142" s="7"/>
      <c r="M142" s="4" t="s">
        <v>20</v>
      </c>
      <c r="N142" s="6"/>
      <c r="O142" s="8" t="s">
        <v>7</v>
      </c>
      <c r="P142" s="4"/>
      <c r="Q142" s="4"/>
      <c r="R142" s="4"/>
      <c r="S142" s="5"/>
    </row>
    <row r="143" spans="1:19" x14ac:dyDescent="0.2">
      <c r="A143" s="4" t="s">
        <v>6</v>
      </c>
      <c r="B143" s="7"/>
      <c r="C143" s="4"/>
      <c r="D143" s="6"/>
      <c r="E143" s="4">
        <v>0</v>
      </c>
      <c r="F143" s="4"/>
      <c r="G143" s="4"/>
      <c r="H143" s="4"/>
      <c r="I143" s="5"/>
      <c r="K143" s="4" t="s">
        <v>6</v>
      </c>
      <c r="L143" s="7"/>
      <c r="M143" s="4"/>
      <c r="N143" s="6"/>
      <c r="O143" s="4">
        <v>0</v>
      </c>
      <c r="P143" s="4"/>
      <c r="Q143" s="4"/>
      <c r="R143" s="4"/>
      <c r="S143" s="5"/>
    </row>
    <row r="144" spans="1:19" ht="17" thickBot="1" x14ac:dyDescent="0.25">
      <c r="A144" s="4" t="s">
        <v>5</v>
      </c>
      <c r="B144" s="3" t="s">
        <v>4</v>
      </c>
      <c r="C144" s="4"/>
      <c r="D144" s="3"/>
      <c r="E144" s="3"/>
      <c r="F144" s="3"/>
      <c r="G144" s="3"/>
      <c r="H144" s="3"/>
      <c r="I144" s="2"/>
      <c r="K144" s="4" t="s">
        <v>5</v>
      </c>
      <c r="L144" s="3" t="s">
        <v>4</v>
      </c>
      <c r="M144" s="4"/>
      <c r="N144" s="3"/>
      <c r="O144" s="3"/>
      <c r="P144" s="3"/>
      <c r="Q144" s="3"/>
      <c r="R144" s="3"/>
      <c r="S144" s="2"/>
    </row>
    <row r="145" spans="1:16" ht="17" thickBot="1" x14ac:dyDescent="0.25"/>
    <row r="146" spans="1:16" x14ac:dyDescent="0.2">
      <c r="A146" s="20" t="s">
        <v>16</v>
      </c>
      <c r="B146" s="19" t="s">
        <v>15</v>
      </c>
      <c r="C146" s="19" t="s">
        <v>14</v>
      </c>
      <c r="D146" s="19" t="s">
        <v>13</v>
      </c>
      <c r="E146" s="19" t="s">
        <v>12</v>
      </c>
      <c r="F146" s="19" t="s">
        <v>11</v>
      </c>
      <c r="G146" s="19" t="s">
        <v>24</v>
      </c>
      <c r="H146" s="19" t="s">
        <v>25</v>
      </c>
      <c r="I146" s="18" t="s">
        <v>10</v>
      </c>
    </row>
    <row r="147" spans="1:16" x14ac:dyDescent="0.2">
      <c r="A147" s="17" t="s">
        <v>9</v>
      </c>
      <c r="B147" s="16" t="s">
        <v>28</v>
      </c>
      <c r="C147" s="4" t="s">
        <v>54</v>
      </c>
      <c r="D147" s="4"/>
      <c r="E147" s="15">
        <f>P151</f>
        <v>30.652699999999999</v>
      </c>
      <c r="F147" s="4">
        <f>AVERAGE(E147:E148)</f>
        <v>30.652699999999999</v>
      </c>
      <c r="G147" s="4">
        <f>SUM(F147,-F154)</f>
        <v>11.189</v>
      </c>
      <c r="H147" s="4">
        <f>SUM(G150,-G147)</f>
        <v>0.12819999999999965</v>
      </c>
      <c r="I147" s="14">
        <f>POWER(2,-H147)</f>
        <v>0.91497231723910133</v>
      </c>
    </row>
    <row r="148" spans="1:16" x14ac:dyDescent="0.2">
      <c r="A148" s="4" t="s">
        <v>5</v>
      </c>
      <c r="B148" s="7"/>
      <c r="C148" s="4" t="s">
        <v>54</v>
      </c>
      <c r="D148" s="7"/>
      <c r="E148" s="8" t="s">
        <v>7</v>
      </c>
      <c r="F148" s="4"/>
      <c r="G148" s="4"/>
      <c r="H148" s="4"/>
      <c r="I148" s="5"/>
    </row>
    <row r="149" spans="1:16" x14ac:dyDescent="0.2">
      <c r="A149" s="4" t="s">
        <v>5</v>
      </c>
      <c r="B149" s="7"/>
      <c r="C149" s="4"/>
      <c r="D149" s="7"/>
      <c r="E149" s="4">
        <v>0</v>
      </c>
      <c r="F149" s="4"/>
      <c r="G149" s="4"/>
      <c r="H149" s="4"/>
      <c r="I149" s="5"/>
    </row>
    <row r="150" spans="1:16" x14ac:dyDescent="0.2">
      <c r="A150" s="4" t="s">
        <v>6</v>
      </c>
      <c r="B150" s="7"/>
      <c r="C150" s="4" t="s">
        <v>54</v>
      </c>
      <c r="D150" s="6"/>
      <c r="E150">
        <f>P154</f>
        <v>28.656500000000001</v>
      </c>
      <c r="F150" s="4">
        <f>AVERAGE(E150:E151)</f>
        <v>28.656500000000001</v>
      </c>
      <c r="G150" s="4">
        <f>SUM(F150,-F157)</f>
        <v>11.3172</v>
      </c>
      <c r="H150" s="4"/>
      <c r="I150" s="5"/>
      <c r="O150" s="13" t="s">
        <v>20</v>
      </c>
      <c r="P150" s="13" t="s">
        <v>54</v>
      </c>
    </row>
    <row r="151" spans="1:16" x14ac:dyDescent="0.2">
      <c r="A151" s="4" t="s">
        <v>6</v>
      </c>
      <c r="B151" s="7"/>
      <c r="C151" s="4" t="s">
        <v>54</v>
      </c>
      <c r="D151" s="4"/>
      <c r="E151" s="8" t="s">
        <v>7</v>
      </c>
      <c r="F151" s="4"/>
      <c r="G151" s="4"/>
      <c r="H151" s="4"/>
      <c r="I151" s="5"/>
      <c r="N151" s="9" t="s">
        <v>81</v>
      </c>
      <c r="O151" s="9">
        <v>19.463699999999999</v>
      </c>
      <c r="P151" s="9">
        <v>30.652699999999999</v>
      </c>
    </row>
    <row r="152" spans="1:16" x14ac:dyDescent="0.2">
      <c r="A152" s="4" t="s">
        <v>6</v>
      </c>
      <c r="B152" s="7"/>
      <c r="C152" s="4"/>
      <c r="D152" s="6"/>
      <c r="E152" s="4">
        <v>0</v>
      </c>
      <c r="F152" s="4"/>
      <c r="G152" s="4"/>
      <c r="H152" s="4"/>
      <c r="I152" s="5"/>
      <c r="N152" s="9" t="s">
        <v>81</v>
      </c>
      <c r="O152" s="9">
        <v>19.410499999999999</v>
      </c>
      <c r="P152" s="9">
        <v>30.838200000000001</v>
      </c>
    </row>
    <row r="153" spans="1:16" ht="17" thickBot="1" x14ac:dyDescent="0.25">
      <c r="A153" s="12" t="s">
        <v>4</v>
      </c>
      <c r="B153" s="7"/>
      <c r="C153" s="4"/>
      <c r="D153" s="11"/>
      <c r="E153" s="11"/>
      <c r="F153" s="11"/>
      <c r="G153" s="4"/>
      <c r="H153" s="4"/>
      <c r="I153" s="5"/>
      <c r="N153" s="9" t="s">
        <v>69</v>
      </c>
      <c r="O153" s="9">
        <v>17.2577</v>
      </c>
      <c r="P153" s="9">
        <v>28.632999999999999</v>
      </c>
    </row>
    <row r="154" spans="1:16" ht="17" thickTop="1" x14ac:dyDescent="0.2">
      <c r="A154" s="4" t="s">
        <v>8</v>
      </c>
      <c r="B154" s="7"/>
      <c r="C154" s="4" t="s">
        <v>20</v>
      </c>
      <c r="D154" s="7"/>
      <c r="E154" s="10">
        <f>O151</f>
        <v>19.463699999999999</v>
      </c>
      <c r="F154" s="4">
        <f>AVERAGE(E154:E155)</f>
        <v>19.463699999999999</v>
      </c>
      <c r="G154" s="4"/>
      <c r="H154" s="4"/>
      <c r="I154" s="5"/>
      <c r="N154" s="9" t="s">
        <v>69</v>
      </c>
      <c r="O154" s="9">
        <v>17.339300000000001</v>
      </c>
      <c r="P154" s="9">
        <v>28.656500000000001</v>
      </c>
    </row>
    <row r="155" spans="1:16" x14ac:dyDescent="0.2">
      <c r="A155" s="4" t="s">
        <v>5</v>
      </c>
      <c r="B155" s="7"/>
      <c r="C155" s="4" t="s">
        <v>20</v>
      </c>
      <c r="D155" s="7"/>
      <c r="E155" s="8" t="s">
        <v>7</v>
      </c>
      <c r="F155" s="4"/>
      <c r="G155" s="4"/>
      <c r="H155" s="4"/>
      <c r="I155" s="5"/>
    </row>
    <row r="156" spans="1:16" x14ac:dyDescent="0.2">
      <c r="A156" s="4" t="s">
        <v>5</v>
      </c>
      <c r="B156" s="7"/>
      <c r="C156" s="4"/>
      <c r="D156" s="7"/>
      <c r="E156" s="4">
        <v>0</v>
      </c>
      <c r="F156" s="4"/>
      <c r="G156" s="4"/>
      <c r="H156" s="4"/>
      <c r="I156" s="5"/>
    </row>
    <row r="157" spans="1:16" x14ac:dyDescent="0.2">
      <c r="A157" s="4" t="s">
        <v>6</v>
      </c>
      <c r="B157" s="7"/>
      <c r="C157" s="4" t="s">
        <v>20</v>
      </c>
      <c r="D157" s="6"/>
      <c r="E157">
        <f>O154</f>
        <v>17.339300000000001</v>
      </c>
      <c r="F157" s="4">
        <f>AVERAGE(E157:E158)</f>
        <v>17.339300000000001</v>
      </c>
      <c r="G157" s="4"/>
      <c r="H157" s="4"/>
      <c r="I157" s="5"/>
    </row>
    <row r="158" spans="1:16" x14ac:dyDescent="0.2">
      <c r="A158" s="4" t="s">
        <v>6</v>
      </c>
      <c r="B158" s="7"/>
      <c r="C158" s="4" t="s">
        <v>20</v>
      </c>
      <c r="D158" s="6"/>
      <c r="E158" s="8" t="s">
        <v>7</v>
      </c>
      <c r="F158" s="4"/>
      <c r="G158" s="4"/>
      <c r="H158" s="4"/>
      <c r="I158" s="5"/>
    </row>
    <row r="159" spans="1:16" x14ac:dyDescent="0.2">
      <c r="A159" s="4" t="s">
        <v>6</v>
      </c>
      <c r="B159" s="7"/>
      <c r="C159" s="4"/>
      <c r="D159" s="6"/>
      <c r="E159" s="4">
        <v>0</v>
      </c>
      <c r="F159" s="4"/>
      <c r="G159" s="4"/>
      <c r="H159" s="4"/>
      <c r="I159" s="5"/>
    </row>
    <row r="160" spans="1:16" ht="17" thickBot="1" x14ac:dyDescent="0.25">
      <c r="A160" s="4" t="s">
        <v>5</v>
      </c>
      <c r="B160" s="3" t="s">
        <v>4</v>
      </c>
      <c r="C160" s="4"/>
      <c r="D160" s="3"/>
      <c r="E160" s="3"/>
      <c r="F160" s="3"/>
      <c r="G160" s="3"/>
      <c r="H160" s="3"/>
      <c r="I160" s="2"/>
    </row>
    <row r="162" spans="12:15" x14ac:dyDescent="0.2">
      <c r="M162" t="s">
        <v>34</v>
      </c>
      <c r="N162" t="s">
        <v>0</v>
      </c>
    </row>
    <row r="163" spans="12:15" x14ac:dyDescent="0.2">
      <c r="M163">
        <f>S2</f>
        <v>1.0645915350243627</v>
      </c>
      <c r="N163" s="1">
        <f>I2</f>
        <v>0.4141140338699853</v>
      </c>
    </row>
    <row r="164" spans="12:15" x14ac:dyDescent="0.2">
      <c r="M164">
        <f>S35</f>
        <v>0.9030013189107795</v>
      </c>
      <c r="N164">
        <f>I18</f>
        <v>0.33952742109601031</v>
      </c>
    </row>
    <row r="165" spans="12:15" x14ac:dyDescent="0.2">
      <c r="M165">
        <f>S67</f>
        <v>0.99405666614846611</v>
      </c>
      <c r="N165">
        <f>I35</f>
        <v>0.70784235712467536</v>
      </c>
    </row>
    <row r="166" spans="12:15" x14ac:dyDescent="0.2">
      <c r="M166" s="1">
        <f>S99</f>
        <v>1.1083396022566192</v>
      </c>
      <c r="N166" s="1">
        <f>I67</f>
        <v>0.81202722338990441</v>
      </c>
    </row>
    <row r="167" spans="12:15" x14ac:dyDescent="0.2">
      <c r="M167" s="1">
        <f>S131</f>
        <v>0.84750865109352524</v>
      </c>
      <c r="N167">
        <f>I83</f>
        <v>0.81371754338291313</v>
      </c>
    </row>
    <row r="168" spans="12:15" x14ac:dyDescent="0.2">
      <c r="N168">
        <f>I99</f>
        <v>2.6952143222304343</v>
      </c>
    </row>
    <row r="169" spans="12:15" x14ac:dyDescent="0.2">
      <c r="N169">
        <f>I115</f>
        <v>3.0641777732779847</v>
      </c>
    </row>
    <row r="170" spans="12:15" x14ac:dyDescent="0.2">
      <c r="N170">
        <f>I131</f>
        <v>0.87885678877767048</v>
      </c>
    </row>
    <row r="171" spans="12:15" x14ac:dyDescent="0.2">
      <c r="N171">
        <f>I147</f>
        <v>0.91497231723910133</v>
      </c>
    </row>
    <row r="174" spans="12:15" x14ac:dyDescent="0.2">
      <c r="L174" t="s">
        <v>3</v>
      </c>
      <c r="M174">
        <f>AVERAGE(M163:M168)</f>
        <v>0.98349955468675054</v>
      </c>
      <c r="N174">
        <f>AVERAGE(N163:N172)</f>
        <v>1.1822721978209643</v>
      </c>
    </row>
    <row r="175" spans="12:15" x14ac:dyDescent="0.2">
      <c r="L175" t="s">
        <v>2</v>
      </c>
      <c r="M175">
        <f>STDEV(M163:M168)</f>
        <v>0.10868059989929613</v>
      </c>
      <c r="N175">
        <f>STDEV(N163:N172)</f>
        <v>0.98693692016239642</v>
      </c>
    </row>
    <row r="176" spans="12:15" x14ac:dyDescent="0.2">
      <c r="L176" t="s">
        <v>1</v>
      </c>
      <c r="N176">
        <f>TTEST(M163:M167,N163:N172,2,2)</f>
        <v>0.66712209629908403</v>
      </c>
      <c r="O176" t="str">
        <f>IF(AND(N176&gt;=0.01, N176&lt;0.05), "Significativo *", IF(AND(N176&gt;=0.001, N176&lt;0.01), "Significativo **", IF(N176&lt;0.001, "Significativo ***", "Non significativo")))</f>
        <v>Non significativo</v>
      </c>
    </row>
    <row r="178" spans="12:13" x14ac:dyDescent="0.2">
      <c r="L178" t="s">
        <v>34</v>
      </c>
      <c r="M178" t="s">
        <v>0</v>
      </c>
    </row>
    <row r="179" spans="12:13" x14ac:dyDescent="0.2">
      <c r="L179">
        <f>M174</f>
        <v>0.98349955468675054</v>
      </c>
      <c r="M179">
        <f>N174</f>
        <v>1.1822721978209643</v>
      </c>
    </row>
    <row r="180" spans="12:13" x14ac:dyDescent="0.2">
      <c r="L180">
        <f>M175</f>
        <v>0.10868059989929613</v>
      </c>
      <c r="M180">
        <f>N175</f>
        <v>0.98693692016239642</v>
      </c>
    </row>
  </sheetData>
  <conditionalFormatting sqref="I2">
    <cfRule type="cellIs" dxfId="71" priority="42" stopIfTrue="1" operator="lessThan">
      <formula>1</formula>
    </cfRule>
    <cfRule type="cellIs" dxfId="70" priority="41" stopIfTrue="1" operator="greaterThan">
      <formula>1</formula>
    </cfRule>
  </conditionalFormatting>
  <conditionalFormatting sqref="I18">
    <cfRule type="cellIs" dxfId="69" priority="38" stopIfTrue="1" operator="lessThan">
      <formula>1</formula>
    </cfRule>
    <cfRule type="cellIs" dxfId="68" priority="37" stopIfTrue="1" operator="greaterThan">
      <formula>1</formula>
    </cfRule>
  </conditionalFormatting>
  <conditionalFormatting sqref="I35">
    <cfRule type="cellIs" dxfId="67" priority="36" stopIfTrue="1" operator="lessThan">
      <formula>1</formula>
    </cfRule>
    <cfRule type="cellIs" dxfId="66" priority="35" stopIfTrue="1" operator="greaterThan">
      <formula>1</formula>
    </cfRule>
  </conditionalFormatting>
  <conditionalFormatting sqref="I51">
    <cfRule type="cellIs" dxfId="65" priority="32" stopIfTrue="1" operator="lessThan">
      <formula>1</formula>
    </cfRule>
    <cfRule type="cellIs" dxfId="64" priority="31" stopIfTrue="1" operator="greaterThan">
      <formula>1</formula>
    </cfRule>
  </conditionalFormatting>
  <conditionalFormatting sqref="I67">
    <cfRule type="cellIs" dxfId="63" priority="17" stopIfTrue="1" operator="greaterThan">
      <formula>1</formula>
    </cfRule>
    <cfRule type="cellIs" dxfId="62" priority="18" stopIfTrue="1" operator="lessThan">
      <formula>1</formula>
    </cfRule>
  </conditionalFormatting>
  <conditionalFormatting sqref="I83">
    <cfRule type="cellIs" dxfId="61" priority="13" stopIfTrue="1" operator="greaterThan">
      <formula>1</formula>
    </cfRule>
    <cfRule type="cellIs" dxfId="60" priority="14" stopIfTrue="1" operator="lessThan">
      <formula>1</formula>
    </cfRule>
  </conditionalFormatting>
  <conditionalFormatting sqref="I99">
    <cfRule type="cellIs" dxfId="59" priority="11" stopIfTrue="1" operator="greaterThan">
      <formula>1</formula>
    </cfRule>
    <cfRule type="cellIs" dxfId="58" priority="12" stopIfTrue="1" operator="lessThan">
      <formula>1</formula>
    </cfRule>
  </conditionalFormatting>
  <conditionalFormatting sqref="I115">
    <cfRule type="cellIs" dxfId="57" priority="7" stopIfTrue="1" operator="greaterThan">
      <formula>1</formula>
    </cfRule>
    <cfRule type="cellIs" dxfId="56" priority="8" stopIfTrue="1" operator="lessThan">
      <formula>1</formula>
    </cfRule>
  </conditionalFormatting>
  <conditionalFormatting sqref="I131">
    <cfRule type="cellIs" dxfId="55" priority="5" stopIfTrue="1" operator="greaterThan">
      <formula>1</formula>
    </cfRule>
    <cfRule type="cellIs" dxfId="54" priority="6" stopIfTrue="1" operator="lessThan">
      <formula>1</formula>
    </cfRule>
  </conditionalFormatting>
  <conditionalFormatting sqref="I147">
    <cfRule type="cellIs" dxfId="53" priority="1" stopIfTrue="1" operator="greaterThan">
      <formula>1</formula>
    </cfRule>
    <cfRule type="cellIs" dxfId="52" priority="2" stopIfTrue="1" operator="lessThan">
      <formula>1</formula>
    </cfRule>
  </conditionalFormatting>
  <conditionalFormatting sqref="S2">
    <cfRule type="cellIs" dxfId="51" priority="39" stopIfTrue="1" operator="greaterThan">
      <formula>1</formula>
    </cfRule>
    <cfRule type="cellIs" dxfId="50" priority="40" stopIfTrue="1" operator="lessThan">
      <formula>1</formula>
    </cfRule>
  </conditionalFormatting>
  <conditionalFormatting sqref="S35">
    <cfRule type="cellIs" dxfId="49" priority="33" stopIfTrue="1" operator="greaterThan">
      <formula>1</formula>
    </cfRule>
    <cfRule type="cellIs" dxfId="48" priority="34" stopIfTrue="1" operator="lessThan">
      <formula>1</formula>
    </cfRule>
  </conditionalFormatting>
  <conditionalFormatting sqref="S67">
    <cfRule type="cellIs" dxfId="47" priority="16" stopIfTrue="1" operator="lessThan">
      <formula>1</formula>
    </cfRule>
    <cfRule type="cellIs" dxfId="46" priority="15" stopIfTrue="1" operator="greaterThan">
      <formula>1</formula>
    </cfRule>
  </conditionalFormatting>
  <conditionalFormatting sqref="S99">
    <cfRule type="cellIs" dxfId="45" priority="10" stopIfTrue="1" operator="lessThan">
      <formula>1</formula>
    </cfRule>
    <cfRule type="cellIs" dxfId="44" priority="9" stopIfTrue="1" operator="greaterThan">
      <formula>1</formula>
    </cfRule>
  </conditionalFormatting>
  <conditionalFormatting sqref="S131">
    <cfRule type="cellIs" dxfId="43" priority="4" stopIfTrue="1" operator="lessThan">
      <formula>1</formula>
    </cfRule>
    <cfRule type="cellIs" dxfId="42" priority="3" stopIfTrue="1" operator="greaterThan">
      <formula>1</formula>
    </cfRule>
  </conditionalFormatting>
  <conditionalFormatting sqref="BN67">
    <cfRule type="cellIs" dxfId="41" priority="23" stopIfTrue="1" operator="greaterThan">
      <formula>1</formula>
    </cfRule>
    <cfRule type="cellIs" dxfId="40" priority="24" stopIfTrue="1" operator="lessThan">
      <formula>1</formula>
    </cfRule>
  </conditionalFormatting>
  <conditionalFormatting sqref="BN83">
    <cfRule type="cellIs" dxfId="39" priority="20" stopIfTrue="1" operator="lessThan">
      <formula>1</formula>
    </cfRule>
    <cfRule type="cellIs" dxfId="38" priority="19" stopIfTrue="1" operator="greaterThan">
      <formula>1</formula>
    </cfRule>
  </conditionalFormatting>
  <conditionalFormatting sqref="BX67">
    <cfRule type="cellIs" dxfId="37" priority="21" stopIfTrue="1" operator="greaterThan">
      <formula>1</formula>
    </cfRule>
    <cfRule type="cellIs" dxfId="36" priority="22" stopIfTrue="1" operator="lessThan">
      <formula>1</formula>
    </cfRule>
  </conditionalFormatting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2A8DDB-BC91-B24C-BCA5-FD8BB0D987DC}">
  <sheetPr>
    <tabColor rgb="FFFFFF00"/>
  </sheetPr>
  <dimension ref="A1:BX180"/>
  <sheetViews>
    <sheetView tabSelected="1" topLeftCell="E160" zoomScale="113" workbookViewId="0">
      <selection activeCell="M180" sqref="M180"/>
    </sheetView>
  </sheetViews>
  <sheetFormatPr baseColWidth="10" defaultRowHeight="16" x14ac:dyDescent="0.2"/>
  <cols>
    <col min="14" max="14" width="15" customWidth="1"/>
    <col min="15" max="15" width="15.5" customWidth="1"/>
  </cols>
  <sheetData>
    <row r="1" spans="1:19" x14ac:dyDescent="0.2">
      <c r="A1" s="20" t="s">
        <v>16</v>
      </c>
      <c r="B1" s="19" t="s">
        <v>15</v>
      </c>
      <c r="C1" s="19" t="s">
        <v>14</v>
      </c>
      <c r="D1" s="19" t="s">
        <v>35</v>
      </c>
      <c r="E1" s="19" t="s">
        <v>36</v>
      </c>
      <c r="F1" s="19" t="s">
        <v>37</v>
      </c>
      <c r="G1" s="19" t="s">
        <v>38</v>
      </c>
      <c r="H1" s="19" t="s">
        <v>39</v>
      </c>
      <c r="I1" s="18" t="s">
        <v>10</v>
      </c>
      <c r="K1" s="20" t="s">
        <v>16</v>
      </c>
      <c r="L1" s="19" t="s">
        <v>15</v>
      </c>
      <c r="M1" s="19" t="s">
        <v>14</v>
      </c>
      <c r="N1" s="19" t="s">
        <v>35</v>
      </c>
      <c r="O1" s="19" t="s">
        <v>36</v>
      </c>
      <c r="P1" s="19" t="s">
        <v>37</v>
      </c>
      <c r="Q1" s="19" t="s">
        <v>38</v>
      </c>
      <c r="R1" s="19" t="s">
        <v>39</v>
      </c>
      <c r="S1" s="18" t="s">
        <v>10</v>
      </c>
    </row>
    <row r="2" spans="1:19" x14ac:dyDescent="0.2">
      <c r="A2" s="17" t="s">
        <v>40</v>
      </c>
      <c r="B2" s="16" t="s">
        <v>41</v>
      </c>
      <c r="C2" s="4" t="s">
        <v>54</v>
      </c>
      <c r="D2" s="4"/>
      <c r="E2" s="15">
        <f>P19</f>
        <v>28.746200000000002</v>
      </c>
      <c r="F2" s="4">
        <f>AVERAGE(E2)</f>
        <v>28.746200000000002</v>
      </c>
      <c r="G2" s="4">
        <f>SUM(F2,-F9)</f>
        <v>7.4505000000000017</v>
      </c>
      <c r="H2" s="4">
        <f>SUM(G5,-G2)</f>
        <v>1.2718999999999987</v>
      </c>
      <c r="I2" s="14">
        <f>POWER(2,-H2)</f>
        <v>0.4141140338699853</v>
      </c>
      <c r="K2" s="17" t="s">
        <v>27</v>
      </c>
      <c r="L2" s="16" t="s">
        <v>26</v>
      </c>
      <c r="M2" s="4" t="s">
        <v>54</v>
      </c>
      <c r="N2" s="4"/>
      <c r="O2" s="15">
        <f>P19</f>
        <v>28.746200000000002</v>
      </c>
      <c r="P2" s="4">
        <f>AVERAGE(O2)</f>
        <v>28.746200000000002</v>
      </c>
      <c r="Q2" s="4">
        <f>SUM(P2,-P9)</f>
        <v>7.4505000000000017</v>
      </c>
      <c r="R2" s="4">
        <f>SUM(Q5,-Q2)</f>
        <v>-9.0300000000002711E-2</v>
      </c>
      <c r="S2" s="14">
        <f>POWER(2,-R2)</f>
        <v>1.0645915350243627</v>
      </c>
    </row>
    <row r="3" spans="1:19" x14ac:dyDescent="0.2">
      <c r="A3" s="4" t="s">
        <v>5</v>
      </c>
      <c r="B3" s="7"/>
      <c r="C3" s="4" t="s">
        <v>54</v>
      </c>
      <c r="D3" s="7"/>
      <c r="F3" s="4"/>
      <c r="G3" s="4"/>
      <c r="H3" s="4"/>
      <c r="I3" s="5"/>
      <c r="K3" s="4" t="s">
        <v>5</v>
      </c>
      <c r="L3" s="7"/>
      <c r="M3" s="4" t="s">
        <v>54</v>
      </c>
      <c r="N3" s="7"/>
      <c r="P3" s="4"/>
      <c r="Q3" s="4"/>
      <c r="R3" s="4"/>
      <c r="S3" s="5"/>
    </row>
    <row r="4" spans="1:19" x14ac:dyDescent="0.2">
      <c r="A4" s="4" t="s">
        <v>5</v>
      </c>
      <c r="B4" s="7"/>
      <c r="C4" s="4"/>
      <c r="D4" s="7"/>
      <c r="E4" s="4">
        <v>0</v>
      </c>
      <c r="F4" s="4"/>
      <c r="G4" s="4"/>
      <c r="H4" s="4"/>
      <c r="I4" s="5"/>
      <c r="K4" s="4" t="s">
        <v>5</v>
      </c>
      <c r="L4" s="7"/>
      <c r="M4" s="4"/>
      <c r="N4" s="7"/>
      <c r="O4" s="4">
        <v>0</v>
      </c>
      <c r="P4" s="4"/>
      <c r="Q4" s="4"/>
      <c r="R4" s="4"/>
      <c r="S4" s="5"/>
    </row>
    <row r="5" spans="1:19" x14ac:dyDescent="0.2">
      <c r="A5" s="4" t="s">
        <v>6</v>
      </c>
      <c r="B5" s="7"/>
      <c r="C5" s="4" t="s">
        <v>54</v>
      </c>
      <c r="D5" s="6"/>
      <c r="E5">
        <f>P21</f>
        <v>29.045000000000002</v>
      </c>
      <c r="F5" s="4">
        <f>AVERAGE(E5:E6)</f>
        <v>29.045000000000002</v>
      </c>
      <c r="G5" s="4">
        <f>SUM(F5,-F12)</f>
        <v>8.7224000000000004</v>
      </c>
      <c r="H5" s="4"/>
      <c r="I5" s="5"/>
      <c r="K5" s="4" t="s">
        <v>6</v>
      </c>
      <c r="L5" s="7"/>
      <c r="M5" s="4" t="s">
        <v>54</v>
      </c>
      <c r="N5" s="6"/>
      <c r="O5" s="15">
        <f>P20</f>
        <v>28.712</v>
      </c>
      <c r="P5" s="4">
        <f>AVERAGE(O5:O6)</f>
        <v>28.712</v>
      </c>
      <c r="Q5" s="4">
        <f>SUM(P5,-P12)</f>
        <v>7.360199999999999</v>
      </c>
      <c r="R5" s="4"/>
      <c r="S5" s="5"/>
    </row>
    <row r="6" spans="1:19" x14ac:dyDescent="0.2">
      <c r="A6" s="4" t="s">
        <v>6</v>
      </c>
      <c r="B6" s="7"/>
      <c r="C6" s="4" t="s">
        <v>54</v>
      </c>
      <c r="D6" s="4"/>
      <c r="E6" s="8" t="s">
        <v>7</v>
      </c>
      <c r="F6" s="4"/>
      <c r="G6" s="4"/>
      <c r="H6" s="4"/>
      <c r="I6" s="5"/>
      <c r="K6" s="4" t="s">
        <v>6</v>
      </c>
      <c r="L6" s="7"/>
      <c r="M6" s="4" t="s">
        <v>54</v>
      </c>
      <c r="N6" s="4"/>
      <c r="O6" s="8" t="s">
        <v>7</v>
      </c>
      <c r="P6" s="4"/>
      <c r="Q6" s="4"/>
      <c r="R6" s="4"/>
      <c r="S6" s="5"/>
    </row>
    <row r="7" spans="1:19" x14ac:dyDescent="0.2">
      <c r="A7" s="4" t="s">
        <v>6</v>
      </c>
      <c r="B7" s="7"/>
      <c r="C7" s="4"/>
      <c r="D7" s="6"/>
      <c r="E7" s="4">
        <v>0</v>
      </c>
      <c r="F7" s="4"/>
      <c r="G7" s="4"/>
      <c r="H7" s="4"/>
      <c r="I7" s="5"/>
      <c r="K7" s="4" t="s">
        <v>6</v>
      </c>
      <c r="L7" s="7"/>
      <c r="M7" s="4"/>
      <c r="N7" s="6"/>
      <c r="O7" s="4">
        <v>0</v>
      </c>
      <c r="P7" s="4"/>
      <c r="Q7" s="4"/>
      <c r="R7" s="4"/>
      <c r="S7" s="5"/>
    </row>
    <row r="8" spans="1:19" ht="17" thickBot="1" x14ac:dyDescent="0.25">
      <c r="A8" s="12" t="s">
        <v>4</v>
      </c>
      <c r="B8" s="7"/>
      <c r="C8" s="4"/>
      <c r="D8" s="11"/>
      <c r="E8" s="11"/>
      <c r="F8" s="11"/>
      <c r="G8" s="4"/>
      <c r="H8" s="4"/>
      <c r="I8" s="5"/>
      <c r="K8" s="12" t="s">
        <v>4</v>
      </c>
      <c r="L8" s="7"/>
      <c r="M8" s="4"/>
      <c r="N8" s="11"/>
      <c r="O8" s="11"/>
      <c r="P8" s="11"/>
      <c r="Q8" s="4"/>
      <c r="R8" s="4"/>
      <c r="S8" s="5"/>
    </row>
    <row r="9" spans="1:19" ht="17" thickTop="1" x14ac:dyDescent="0.2">
      <c r="A9" s="4" t="s">
        <v>8</v>
      </c>
      <c r="B9" s="7"/>
      <c r="C9" s="4" t="s">
        <v>20</v>
      </c>
      <c r="D9" s="7"/>
      <c r="E9" s="10">
        <f>O19</f>
        <v>21.2957</v>
      </c>
      <c r="F9" s="4">
        <f>AVERAGE(E9)</f>
        <v>21.2957</v>
      </c>
      <c r="G9" s="4"/>
      <c r="H9" s="4"/>
      <c r="I9" s="5"/>
      <c r="K9" s="4" t="s">
        <v>8</v>
      </c>
      <c r="L9" s="7"/>
      <c r="M9" s="4" t="s">
        <v>20</v>
      </c>
      <c r="N9" s="7"/>
      <c r="O9" s="10">
        <f>O19</f>
        <v>21.2957</v>
      </c>
      <c r="P9" s="4">
        <f>AVERAGE(O9)</f>
        <v>21.2957</v>
      </c>
      <c r="Q9" s="4"/>
      <c r="R9" s="4"/>
      <c r="S9" s="5"/>
    </row>
    <row r="10" spans="1:19" x14ac:dyDescent="0.2">
      <c r="A10" s="4" t="s">
        <v>5</v>
      </c>
      <c r="B10" s="7"/>
      <c r="C10" s="4" t="s">
        <v>20</v>
      </c>
      <c r="D10" s="7"/>
      <c r="F10" s="4"/>
      <c r="G10" s="4"/>
      <c r="H10" s="4"/>
      <c r="I10" s="5"/>
      <c r="K10" s="4" t="s">
        <v>5</v>
      </c>
      <c r="L10" s="7"/>
      <c r="M10" s="4" t="s">
        <v>20</v>
      </c>
      <c r="N10" s="7"/>
      <c r="P10" s="4"/>
      <c r="Q10" s="4"/>
      <c r="R10" s="4"/>
      <c r="S10" s="5"/>
    </row>
    <row r="11" spans="1:19" x14ac:dyDescent="0.2">
      <c r="A11" s="4" t="s">
        <v>5</v>
      </c>
      <c r="B11" s="7"/>
      <c r="C11" s="4"/>
      <c r="D11" s="7"/>
      <c r="E11" s="4">
        <v>0</v>
      </c>
      <c r="F11" s="4"/>
      <c r="G11" s="4"/>
      <c r="H11" s="4"/>
      <c r="I11" s="5"/>
      <c r="K11" s="4" t="s">
        <v>5</v>
      </c>
      <c r="L11" s="7"/>
      <c r="M11" s="4"/>
      <c r="N11" s="7"/>
      <c r="O11" s="4">
        <v>0</v>
      </c>
      <c r="P11" s="4"/>
      <c r="Q11" s="4"/>
      <c r="R11" s="4"/>
      <c r="S11" s="5"/>
    </row>
    <row r="12" spans="1:19" x14ac:dyDescent="0.2">
      <c r="A12" s="4" t="s">
        <v>6</v>
      </c>
      <c r="B12" s="7"/>
      <c r="C12" s="4" t="s">
        <v>20</v>
      </c>
      <c r="D12" s="6"/>
      <c r="E12">
        <f>O21</f>
        <v>20.322600000000001</v>
      </c>
      <c r="F12" s="4">
        <f>AVERAGE(E12:E13)</f>
        <v>20.322600000000001</v>
      </c>
      <c r="G12" s="4"/>
      <c r="H12" s="4"/>
      <c r="I12" s="5"/>
      <c r="K12" s="4" t="s">
        <v>6</v>
      </c>
      <c r="L12" s="7"/>
      <c r="M12" s="4" t="s">
        <v>20</v>
      </c>
      <c r="N12" s="6"/>
      <c r="O12" s="21">
        <f>O20</f>
        <v>21.351800000000001</v>
      </c>
      <c r="P12" s="4">
        <f>AVERAGE(O12:O13)</f>
        <v>21.351800000000001</v>
      </c>
      <c r="Q12" s="4"/>
      <c r="R12" s="4"/>
      <c r="S12" s="5"/>
    </row>
    <row r="13" spans="1:19" x14ac:dyDescent="0.2">
      <c r="A13" s="4" t="s">
        <v>6</v>
      </c>
      <c r="B13" s="7"/>
      <c r="C13" s="4" t="s">
        <v>20</v>
      </c>
      <c r="D13" s="6"/>
      <c r="E13" s="8" t="s">
        <v>7</v>
      </c>
      <c r="F13" s="4"/>
      <c r="G13" s="4"/>
      <c r="H13" s="4"/>
      <c r="I13" s="5"/>
      <c r="K13" s="4" t="s">
        <v>6</v>
      </c>
      <c r="L13" s="7"/>
      <c r="M13" s="4" t="s">
        <v>20</v>
      </c>
      <c r="N13" s="6"/>
      <c r="O13" s="8" t="s">
        <v>7</v>
      </c>
      <c r="P13" s="4"/>
      <c r="Q13" s="4"/>
      <c r="R13" s="4"/>
      <c r="S13" s="5"/>
    </row>
    <row r="14" spans="1:19" x14ac:dyDescent="0.2">
      <c r="A14" s="4" t="s">
        <v>6</v>
      </c>
      <c r="B14" s="7"/>
      <c r="C14" s="4"/>
      <c r="D14" s="6"/>
      <c r="E14" s="4">
        <v>0</v>
      </c>
      <c r="F14" s="4"/>
      <c r="G14" s="4"/>
      <c r="H14" s="4"/>
      <c r="I14" s="5"/>
      <c r="K14" s="4" t="s">
        <v>6</v>
      </c>
      <c r="L14" s="7"/>
      <c r="M14" s="4"/>
      <c r="N14" s="6"/>
      <c r="O14" s="4">
        <v>0</v>
      </c>
      <c r="P14" s="4"/>
      <c r="Q14" s="4"/>
      <c r="R14" s="4"/>
      <c r="S14" s="5"/>
    </row>
    <row r="15" spans="1:19" ht="17" thickBot="1" x14ac:dyDescent="0.25">
      <c r="A15" s="4" t="s">
        <v>5</v>
      </c>
      <c r="B15" s="3" t="s">
        <v>4</v>
      </c>
      <c r="C15" s="4"/>
      <c r="D15" s="3"/>
      <c r="E15" s="3"/>
      <c r="F15" s="3"/>
      <c r="G15" s="3"/>
      <c r="H15" s="3"/>
      <c r="I15" s="2"/>
      <c r="K15" s="4" t="s">
        <v>5</v>
      </c>
      <c r="L15" s="3" t="s">
        <v>4</v>
      </c>
      <c r="M15" s="4"/>
      <c r="N15" s="3"/>
      <c r="O15" s="3"/>
      <c r="P15" s="3"/>
      <c r="Q15" s="3"/>
      <c r="R15" s="3"/>
      <c r="S15" s="2"/>
    </row>
    <row r="16" spans="1:19" ht="17" thickBot="1" x14ac:dyDescent="0.25"/>
    <row r="17" spans="1:16" x14ac:dyDescent="0.2">
      <c r="A17" s="20" t="s">
        <v>16</v>
      </c>
      <c r="B17" s="19" t="s">
        <v>15</v>
      </c>
      <c r="C17" s="19" t="s">
        <v>14</v>
      </c>
      <c r="D17" s="19" t="s">
        <v>13</v>
      </c>
      <c r="E17" s="19" t="s">
        <v>12</v>
      </c>
      <c r="F17" s="19" t="s">
        <v>11</v>
      </c>
      <c r="G17" s="19" t="s">
        <v>24</v>
      </c>
      <c r="H17" s="19" t="s">
        <v>25</v>
      </c>
      <c r="I17" s="18" t="s">
        <v>10</v>
      </c>
    </row>
    <row r="18" spans="1:16" x14ac:dyDescent="0.2">
      <c r="A18" s="17" t="s">
        <v>21</v>
      </c>
      <c r="B18" s="16" t="s">
        <v>28</v>
      </c>
      <c r="C18" s="4" t="s">
        <v>54</v>
      </c>
      <c r="D18" s="4"/>
      <c r="E18" s="15">
        <f>P19</f>
        <v>28.746200000000002</v>
      </c>
      <c r="F18" s="4">
        <f>AVERAGE(E18:E19)</f>
        <v>28.746200000000002</v>
      </c>
      <c r="G18" s="4">
        <f>SUM(F18,-F25)</f>
        <v>7.4505000000000017</v>
      </c>
      <c r="H18" s="4">
        <f>SUM(G21,-G18)</f>
        <v>1.5583999999999989</v>
      </c>
      <c r="I18" s="14">
        <f>POWER(2,-H18)</f>
        <v>0.33952742109601031</v>
      </c>
      <c r="O18" s="13" t="s">
        <v>20</v>
      </c>
      <c r="P18" s="13" t="s">
        <v>54</v>
      </c>
    </row>
    <row r="19" spans="1:16" x14ac:dyDescent="0.2">
      <c r="A19" s="4" t="s">
        <v>5</v>
      </c>
      <c r="B19" s="7"/>
      <c r="C19" s="4" t="s">
        <v>54</v>
      </c>
      <c r="D19" s="7"/>
      <c r="E19" s="8" t="s">
        <v>7</v>
      </c>
      <c r="F19" s="4"/>
      <c r="G19" s="4"/>
      <c r="H19" s="4"/>
      <c r="I19" s="5"/>
      <c r="N19" s="25" t="s">
        <v>76</v>
      </c>
      <c r="O19" s="25">
        <v>21.2957</v>
      </c>
      <c r="P19" s="25">
        <v>28.746200000000002</v>
      </c>
    </row>
    <row r="20" spans="1:16" x14ac:dyDescent="0.2">
      <c r="A20" s="4" t="s">
        <v>5</v>
      </c>
      <c r="B20" s="7"/>
      <c r="C20" s="4"/>
      <c r="D20" s="7"/>
      <c r="E20" s="4">
        <v>0</v>
      </c>
      <c r="F20" s="4"/>
      <c r="G20" s="4"/>
      <c r="H20" s="4"/>
      <c r="I20" s="5"/>
      <c r="N20" s="25" t="s">
        <v>76</v>
      </c>
      <c r="O20" s="25">
        <v>21.351800000000001</v>
      </c>
      <c r="P20" s="25">
        <v>28.712</v>
      </c>
    </row>
    <row r="21" spans="1:16" x14ac:dyDescent="0.2">
      <c r="A21" s="4" t="s">
        <v>6</v>
      </c>
      <c r="B21" s="7"/>
      <c r="C21" s="4" t="s">
        <v>54</v>
      </c>
      <c r="D21" s="6"/>
      <c r="E21">
        <f>P22</f>
        <v>29.3018</v>
      </c>
      <c r="F21" s="4">
        <f>AVERAGE(E21:E22)</f>
        <v>29.3018</v>
      </c>
      <c r="G21" s="4">
        <f>SUM(F21,-F28)</f>
        <v>9.0089000000000006</v>
      </c>
      <c r="H21" s="4"/>
      <c r="I21" s="5"/>
      <c r="N21" s="25" t="s">
        <v>65</v>
      </c>
      <c r="O21" s="25">
        <v>20.322600000000001</v>
      </c>
      <c r="P21" s="25">
        <v>29.045000000000002</v>
      </c>
    </row>
    <row r="22" spans="1:16" x14ac:dyDescent="0.2">
      <c r="A22" s="4" t="s">
        <v>6</v>
      </c>
      <c r="B22" s="7"/>
      <c r="C22" s="4" t="s">
        <v>54</v>
      </c>
      <c r="D22" s="4"/>
      <c r="E22" s="8" t="s">
        <v>7</v>
      </c>
      <c r="F22" s="4"/>
      <c r="G22" s="4"/>
      <c r="H22" s="4"/>
      <c r="I22" s="5"/>
      <c r="N22" s="25" t="s">
        <v>65</v>
      </c>
      <c r="O22" s="25">
        <v>20.292899999999999</v>
      </c>
      <c r="P22" s="25">
        <v>29.3018</v>
      </c>
    </row>
    <row r="23" spans="1:16" x14ac:dyDescent="0.2">
      <c r="A23" s="4" t="s">
        <v>6</v>
      </c>
      <c r="B23" s="7"/>
      <c r="C23" s="4"/>
      <c r="D23" s="6"/>
      <c r="E23" s="4">
        <v>0</v>
      </c>
      <c r="F23" s="4"/>
      <c r="G23" s="4"/>
      <c r="H23" s="4"/>
      <c r="I23" s="5"/>
    </row>
    <row r="24" spans="1:16" ht="17" thickBot="1" x14ac:dyDescent="0.25">
      <c r="A24" s="12" t="s">
        <v>4</v>
      </c>
      <c r="B24" s="7"/>
      <c r="C24" s="4"/>
      <c r="D24" s="11"/>
      <c r="E24" s="11"/>
      <c r="F24" s="11"/>
      <c r="G24" s="4"/>
      <c r="H24" s="4"/>
      <c r="I24" s="5"/>
    </row>
    <row r="25" spans="1:16" ht="17" thickTop="1" x14ac:dyDescent="0.2">
      <c r="A25" s="4" t="s">
        <v>8</v>
      </c>
      <c r="B25" s="7"/>
      <c r="C25" s="4" t="s">
        <v>20</v>
      </c>
      <c r="D25" s="7"/>
      <c r="E25" s="10">
        <f>O19</f>
        <v>21.2957</v>
      </c>
      <c r="F25" s="4">
        <f>AVERAGE(E25:E26)</f>
        <v>21.2957</v>
      </c>
      <c r="G25" s="4"/>
      <c r="H25" s="4"/>
      <c r="I25" s="5"/>
    </row>
    <row r="26" spans="1:16" x14ac:dyDescent="0.2">
      <c r="A26" s="4" t="s">
        <v>5</v>
      </c>
      <c r="B26" s="7"/>
      <c r="C26" s="4" t="s">
        <v>20</v>
      </c>
      <c r="D26" s="7"/>
      <c r="E26" s="8" t="s">
        <v>7</v>
      </c>
      <c r="F26" s="4"/>
      <c r="G26" s="4"/>
      <c r="H26" s="4"/>
      <c r="I26" s="5"/>
    </row>
    <row r="27" spans="1:16" x14ac:dyDescent="0.2">
      <c r="A27" s="4" t="s">
        <v>5</v>
      </c>
      <c r="B27" s="7"/>
      <c r="C27" s="4"/>
      <c r="D27" s="7"/>
      <c r="E27" s="4">
        <v>0</v>
      </c>
      <c r="F27" s="4"/>
      <c r="G27" s="4"/>
      <c r="H27" s="4"/>
      <c r="I27" s="5"/>
    </row>
    <row r="28" spans="1:16" x14ac:dyDescent="0.2">
      <c r="A28" s="4" t="s">
        <v>6</v>
      </c>
      <c r="B28" s="7"/>
      <c r="C28" s="4" t="s">
        <v>20</v>
      </c>
      <c r="D28" s="6"/>
      <c r="E28">
        <f>O22</f>
        <v>20.292899999999999</v>
      </c>
      <c r="F28" s="4">
        <f>AVERAGE(E28:E29)</f>
        <v>20.292899999999999</v>
      </c>
      <c r="G28" s="4"/>
      <c r="H28" s="4"/>
      <c r="I28" s="5"/>
    </row>
    <row r="29" spans="1:16" x14ac:dyDescent="0.2">
      <c r="A29" s="4" t="s">
        <v>6</v>
      </c>
      <c r="B29" s="7"/>
      <c r="C29" s="4" t="s">
        <v>20</v>
      </c>
      <c r="D29" s="6"/>
      <c r="E29" s="8" t="s">
        <v>7</v>
      </c>
      <c r="F29" s="4"/>
      <c r="G29" s="4"/>
      <c r="H29" s="4"/>
      <c r="I29" s="5"/>
    </row>
    <row r="30" spans="1:16" x14ac:dyDescent="0.2">
      <c r="A30" s="4" t="s">
        <v>6</v>
      </c>
      <c r="B30" s="7"/>
      <c r="C30" s="4"/>
      <c r="D30" s="6"/>
      <c r="E30" s="4">
        <v>0</v>
      </c>
      <c r="F30" s="4"/>
      <c r="G30" s="4"/>
      <c r="H30" s="4"/>
      <c r="I30" s="5"/>
    </row>
    <row r="31" spans="1:16" ht="17" thickBot="1" x14ac:dyDescent="0.25">
      <c r="A31" s="4" t="s">
        <v>5</v>
      </c>
      <c r="B31" s="3" t="s">
        <v>4</v>
      </c>
      <c r="C31" s="4"/>
      <c r="D31" s="3"/>
      <c r="E31" s="3"/>
      <c r="F31" s="3"/>
      <c r="G31" s="3"/>
      <c r="H31" s="3"/>
      <c r="I31" s="2"/>
    </row>
    <row r="33" spans="1:19" ht="17" thickBot="1" x14ac:dyDescent="0.25"/>
    <row r="34" spans="1:19" x14ac:dyDescent="0.2">
      <c r="A34" s="20" t="s">
        <v>16</v>
      </c>
      <c r="B34" s="19" t="s">
        <v>15</v>
      </c>
      <c r="C34" s="19" t="s">
        <v>14</v>
      </c>
      <c r="D34" s="19" t="s">
        <v>13</v>
      </c>
      <c r="E34" s="19" t="s">
        <v>12</v>
      </c>
      <c r="F34" s="19" t="s">
        <v>11</v>
      </c>
      <c r="G34" s="19" t="s">
        <v>24</v>
      </c>
      <c r="H34" s="19" t="s">
        <v>25</v>
      </c>
      <c r="I34" s="18" t="s">
        <v>10</v>
      </c>
      <c r="K34" s="20" t="s">
        <v>16</v>
      </c>
      <c r="L34" s="19" t="s">
        <v>15</v>
      </c>
      <c r="M34" s="19" t="s">
        <v>14</v>
      </c>
      <c r="N34" s="19" t="s">
        <v>13</v>
      </c>
      <c r="O34" s="19" t="s">
        <v>12</v>
      </c>
      <c r="P34" s="19" t="s">
        <v>11</v>
      </c>
      <c r="Q34" s="19" t="s">
        <v>24</v>
      </c>
      <c r="R34" s="19" t="s">
        <v>25</v>
      </c>
      <c r="S34" s="18" t="s">
        <v>10</v>
      </c>
    </row>
    <row r="35" spans="1:19" x14ac:dyDescent="0.2">
      <c r="A35" s="17" t="s">
        <v>19</v>
      </c>
      <c r="B35" s="16" t="s">
        <v>26</v>
      </c>
      <c r="C35" s="4" t="s">
        <v>54</v>
      </c>
      <c r="D35" s="4"/>
      <c r="E35" s="15">
        <f>P53</f>
        <v>31.1966</v>
      </c>
      <c r="F35" s="4">
        <f>AVERAGE(E35)</f>
        <v>31.1966</v>
      </c>
      <c r="G35" s="4">
        <f>SUM(F35,-F42)</f>
        <v>9.9480000000000004</v>
      </c>
      <c r="H35" s="4">
        <f>SUM(G38,-G35)</f>
        <v>0.49849999999999994</v>
      </c>
      <c r="I35" s="14">
        <f>POWER(2,-H35)</f>
        <v>0.70784235712467536</v>
      </c>
      <c r="K35" s="17" t="s">
        <v>29</v>
      </c>
      <c r="L35" s="16" t="s">
        <v>26</v>
      </c>
      <c r="M35" s="4" t="s">
        <v>54</v>
      </c>
      <c r="N35" s="4"/>
      <c r="O35" s="15">
        <f>P53</f>
        <v>31.1966</v>
      </c>
      <c r="P35" s="4">
        <f>AVERAGE(O35)</f>
        <v>31.1966</v>
      </c>
      <c r="Q35" s="4">
        <f>SUM(P35,-P42)</f>
        <v>9.9480000000000004</v>
      </c>
      <c r="R35" s="4">
        <f>SUM(Q38,-Q35)</f>
        <v>0.147199999999998</v>
      </c>
      <c r="S35" s="14">
        <f>POWER(2,-R35)</f>
        <v>0.9030013189107795</v>
      </c>
    </row>
    <row r="36" spans="1:19" x14ac:dyDescent="0.2">
      <c r="A36" s="4" t="s">
        <v>5</v>
      </c>
      <c r="B36" s="7"/>
      <c r="C36" s="4" t="s">
        <v>54</v>
      </c>
      <c r="D36" s="7"/>
      <c r="F36" s="4"/>
      <c r="G36" s="4"/>
      <c r="H36" s="4"/>
      <c r="I36" s="5"/>
      <c r="K36" s="4" t="s">
        <v>5</v>
      </c>
      <c r="L36" s="7"/>
      <c r="M36" s="4" t="s">
        <v>54</v>
      </c>
      <c r="N36" s="7"/>
      <c r="P36" s="4"/>
      <c r="Q36" s="4"/>
      <c r="R36" s="4"/>
      <c r="S36" s="5"/>
    </row>
    <row r="37" spans="1:19" x14ac:dyDescent="0.2">
      <c r="A37" s="4" t="s">
        <v>5</v>
      </c>
      <c r="B37" s="7"/>
      <c r="C37" s="4"/>
      <c r="D37" s="7"/>
      <c r="E37" s="4">
        <v>0</v>
      </c>
      <c r="F37" s="4"/>
      <c r="G37" s="4"/>
      <c r="H37" s="4"/>
      <c r="I37" s="5"/>
      <c r="K37" s="4" t="s">
        <v>5</v>
      </c>
      <c r="L37" s="7"/>
      <c r="M37" s="4"/>
      <c r="N37" s="7"/>
      <c r="O37" s="4">
        <v>0</v>
      </c>
      <c r="P37" s="4"/>
      <c r="Q37" s="4"/>
      <c r="R37" s="4"/>
      <c r="S37" s="5"/>
    </row>
    <row r="38" spans="1:19" x14ac:dyDescent="0.2">
      <c r="A38" s="4" t="s">
        <v>6</v>
      </c>
      <c r="B38" s="7"/>
      <c r="C38" s="4" t="s">
        <v>54</v>
      </c>
      <c r="D38" s="6"/>
      <c r="E38">
        <f>P55</f>
        <v>28.0322</v>
      </c>
      <c r="F38" s="4">
        <f>AVERAGE(E38:E39)</f>
        <v>28.0322</v>
      </c>
      <c r="G38" s="4">
        <f>SUM(F38,-F45)</f>
        <v>10.4465</v>
      </c>
      <c r="H38" s="4"/>
      <c r="I38" s="5"/>
      <c r="K38" s="4" t="s">
        <v>6</v>
      </c>
      <c r="L38" s="7"/>
      <c r="M38" s="4" t="s">
        <v>54</v>
      </c>
      <c r="N38" s="6"/>
      <c r="O38" s="15">
        <f>P54</f>
        <v>31.3323</v>
      </c>
      <c r="P38" s="4">
        <f>AVERAGE(O38:O39)</f>
        <v>31.3323</v>
      </c>
      <c r="Q38" s="4">
        <f>SUM(P38,-P45)</f>
        <v>10.095199999999998</v>
      </c>
      <c r="R38" s="4"/>
      <c r="S38" s="5"/>
    </row>
    <row r="39" spans="1:19" x14ac:dyDescent="0.2">
      <c r="A39" s="4" t="s">
        <v>6</v>
      </c>
      <c r="B39" s="7"/>
      <c r="C39" s="4" t="s">
        <v>54</v>
      </c>
      <c r="D39" s="4"/>
      <c r="E39" s="8" t="s">
        <v>7</v>
      </c>
      <c r="F39" s="4"/>
      <c r="G39" s="4"/>
      <c r="H39" s="4"/>
      <c r="I39" s="5"/>
      <c r="K39" s="4" t="s">
        <v>6</v>
      </c>
      <c r="L39" s="7"/>
      <c r="M39" s="4" t="s">
        <v>54</v>
      </c>
      <c r="N39" s="4"/>
      <c r="O39" s="8" t="s">
        <v>7</v>
      </c>
      <c r="P39" s="4"/>
      <c r="Q39" s="4"/>
      <c r="R39" s="4"/>
      <c r="S39" s="5"/>
    </row>
    <row r="40" spans="1:19" x14ac:dyDescent="0.2">
      <c r="A40" s="4" t="s">
        <v>6</v>
      </c>
      <c r="B40" s="7"/>
      <c r="C40" s="4"/>
      <c r="D40" s="6"/>
      <c r="E40" s="4">
        <v>0</v>
      </c>
      <c r="F40" s="4"/>
      <c r="G40" s="4"/>
      <c r="H40" s="4"/>
      <c r="I40" s="5"/>
      <c r="K40" s="4" t="s">
        <v>6</v>
      </c>
      <c r="L40" s="7"/>
      <c r="M40" s="4"/>
      <c r="N40" s="6"/>
      <c r="O40" s="4">
        <v>0</v>
      </c>
      <c r="P40" s="4"/>
      <c r="Q40" s="4"/>
      <c r="R40" s="4"/>
      <c r="S40" s="5"/>
    </row>
    <row r="41" spans="1:19" ht="17" thickBot="1" x14ac:dyDescent="0.25">
      <c r="A41" s="12" t="s">
        <v>4</v>
      </c>
      <c r="B41" s="7"/>
      <c r="C41" s="4"/>
      <c r="D41" s="11"/>
      <c r="E41" s="11"/>
      <c r="F41" s="11"/>
      <c r="G41" s="4"/>
      <c r="H41" s="4"/>
      <c r="I41" s="5"/>
      <c r="K41" s="12" t="s">
        <v>4</v>
      </c>
      <c r="L41" s="7"/>
      <c r="M41" s="4"/>
      <c r="N41" s="11"/>
      <c r="O41" s="11"/>
      <c r="P41" s="11"/>
      <c r="Q41" s="4"/>
      <c r="R41" s="4"/>
      <c r="S41" s="5"/>
    </row>
    <row r="42" spans="1:19" ht="17" thickTop="1" x14ac:dyDescent="0.2">
      <c r="A42" s="4" t="s">
        <v>8</v>
      </c>
      <c r="B42" s="7"/>
      <c r="C42" s="4" t="s">
        <v>20</v>
      </c>
      <c r="D42" s="7"/>
      <c r="E42" s="10">
        <f>O53</f>
        <v>21.2486</v>
      </c>
      <c r="F42" s="4">
        <f>AVERAGE(E42)</f>
        <v>21.2486</v>
      </c>
      <c r="G42" s="4"/>
      <c r="H42" s="4"/>
      <c r="I42" s="5"/>
      <c r="K42" s="4" t="s">
        <v>8</v>
      </c>
      <c r="L42" s="7"/>
      <c r="M42" s="4" t="s">
        <v>20</v>
      </c>
      <c r="N42" s="7"/>
      <c r="O42" s="10">
        <f>O53</f>
        <v>21.2486</v>
      </c>
      <c r="P42" s="4">
        <f>AVERAGE(O42)</f>
        <v>21.2486</v>
      </c>
      <c r="Q42" s="4"/>
      <c r="R42" s="4"/>
      <c r="S42" s="5"/>
    </row>
    <row r="43" spans="1:19" x14ac:dyDescent="0.2">
      <c r="A43" s="4" t="s">
        <v>5</v>
      </c>
      <c r="B43" s="7"/>
      <c r="C43" s="4" t="s">
        <v>20</v>
      </c>
      <c r="D43" s="7"/>
      <c r="F43" s="4"/>
      <c r="G43" s="4"/>
      <c r="H43" s="4"/>
      <c r="I43" s="5"/>
      <c r="K43" s="4" t="s">
        <v>5</v>
      </c>
      <c r="L43" s="7"/>
      <c r="M43" s="4" t="s">
        <v>20</v>
      </c>
      <c r="N43" s="7"/>
      <c r="P43" s="4"/>
      <c r="Q43" s="4"/>
      <c r="R43" s="4"/>
      <c r="S43" s="5"/>
    </row>
    <row r="44" spans="1:19" x14ac:dyDescent="0.2">
      <c r="A44" s="4" t="s">
        <v>5</v>
      </c>
      <c r="B44" s="7"/>
      <c r="C44" s="4"/>
      <c r="D44" s="7"/>
      <c r="E44" s="4">
        <v>0</v>
      </c>
      <c r="F44" s="4"/>
      <c r="G44" s="4"/>
      <c r="H44" s="4"/>
      <c r="I44" s="5"/>
      <c r="K44" s="4" t="s">
        <v>5</v>
      </c>
      <c r="L44" s="7"/>
      <c r="M44" s="4"/>
      <c r="N44" s="7"/>
      <c r="O44" s="4">
        <v>0</v>
      </c>
      <c r="P44" s="4"/>
      <c r="Q44" s="4"/>
      <c r="R44" s="4"/>
      <c r="S44" s="5"/>
    </row>
    <row r="45" spans="1:19" x14ac:dyDescent="0.2">
      <c r="A45" s="4" t="s">
        <v>6</v>
      </c>
      <c r="B45" s="7"/>
      <c r="C45" s="4" t="s">
        <v>20</v>
      </c>
      <c r="D45" s="6"/>
      <c r="E45">
        <f>O55</f>
        <v>17.585699999999999</v>
      </c>
      <c r="F45" s="4">
        <f>AVERAGE(E45:E46)</f>
        <v>17.585699999999999</v>
      </c>
      <c r="G45" s="4"/>
      <c r="H45" s="4"/>
      <c r="I45" s="5"/>
      <c r="K45" s="4" t="s">
        <v>6</v>
      </c>
      <c r="L45" s="7"/>
      <c r="M45" s="4" t="s">
        <v>20</v>
      </c>
      <c r="N45" s="6"/>
      <c r="O45" s="21">
        <f>O54</f>
        <v>21.237100000000002</v>
      </c>
      <c r="P45" s="4">
        <f>AVERAGE(O45:O46)</f>
        <v>21.237100000000002</v>
      </c>
      <c r="Q45" s="4"/>
      <c r="R45" s="4"/>
      <c r="S45" s="5"/>
    </row>
    <row r="46" spans="1:19" x14ac:dyDescent="0.2">
      <c r="A46" s="4" t="s">
        <v>6</v>
      </c>
      <c r="B46" s="7"/>
      <c r="C46" s="4" t="s">
        <v>20</v>
      </c>
      <c r="D46" s="6"/>
      <c r="E46" s="8" t="s">
        <v>7</v>
      </c>
      <c r="F46" s="4"/>
      <c r="G46" s="4"/>
      <c r="H46" s="4"/>
      <c r="I46" s="5"/>
      <c r="K46" s="4" t="s">
        <v>6</v>
      </c>
      <c r="L46" s="7"/>
      <c r="M46" s="4" t="s">
        <v>20</v>
      </c>
      <c r="N46" s="6"/>
      <c r="O46" s="8" t="s">
        <v>7</v>
      </c>
      <c r="P46" s="4"/>
      <c r="Q46" s="4"/>
      <c r="R46" s="4"/>
      <c r="S46" s="5"/>
    </row>
    <row r="47" spans="1:19" x14ac:dyDescent="0.2">
      <c r="A47" s="4" t="s">
        <v>6</v>
      </c>
      <c r="B47" s="7"/>
      <c r="C47" s="4"/>
      <c r="D47" s="6"/>
      <c r="E47" s="4">
        <v>0</v>
      </c>
      <c r="F47" s="4"/>
      <c r="G47" s="4"/>
      <c r="H47" s="4"/>
      <c r="I47" s="5"/>
      <c r="K47" s="4" t="s">
        <v>6</v>
      </c>
      <c r="L47" s="7"/>
      <c r="M47" s="4"/>
      <c r="N47" s="6"/>
      <c r="O47" s="4">
        <v>0</v>
      </c>
      <c r="P47" s="4"/>
      <c r="Q47" s="4"/>
      <c r="R47" s="4"/>
      <c r="S47" s="5"/>
    </row>
    <row r="48" spans="1:19" ht="17" thickBot="1" x14ac:dyDescent="0.25">
      <c r="A48" s="4" t="s">
        <v>5</v>
      </c>
      <c r="B48" s="3" t="s">
        <v>4</v>
      </c>
      <c r="C48" s="4"/>
      <c r="D48" s="3"/>
      <c r="E48" s="3"/>
      <c r="F48" s="3"/>
      <c r="G48" s="3"/>
      <c r="H48" s="3"/>
      <c r="I48" s="2"/>
      <c r="K48" s="4" t="s">
        <v>5</v>
      </c>
      <c r="L48" s="3" t="s">
        <v>4</v>
      </c>
      <c r="M48" s="4"/>
      <c r="N48" s="3"/>
      <c r="O48" s="3"/>
      <c r="P48" s="3"/>
      <c r="Q48" s="3"/>
      <c r="R48" s="3"/>
      <c r="S48" s="2"/>
    </row>
    <row r="49" spans="1:16" ht="17" thickBot="1" x14ac:dyDescent="0.25"/>
    <row r="50" spans="1:16" x14ac:dyDescent="0.2">
      <c r="A50" s="20" t="s">
        <v>16</v>
      </c>
      <c r="B50" s="19" t="s">
        <v>15</v>
      </c>
      <c r="C50" s="19" t="s">
        <v>14</v>
      </c>
      <c r="D50" s="19" t="s">
        <v>13</v>
      </c>
      <c r="E50" s="19" t="s">
        <v>12</v>
      </c>
      <c r="F50" s="19" t="s">
        <v>11</v>
      </c>
      <c r="G50" s="19" t="s">
        <v>24</v>
      </c>
      <c r="H50" s="19" t="s">
        <v>25</v>
      </c>
      <c r="I50" s="18" t="s">
        <v>10</v>
      </c>
    </row>
    <row r="51" spans="1:16" x14ac:dyDescent="0.2">
      <c r="A51" s="17" t="s">
        <v>19</v>
      </c>
      <c r="B51" s="16" t="s">
        <v>28</v>
      </c>
      <c r="C51" s="4" t="s">
        <v>54</v>
      </c>
      <c r="D51" s="4"/>
      <c r="E51" s="15">
        <f>P53</f>
        <v>31.1966</v>
      </c>
      <c r="F51" s="4">
        <f>AVERAGE(E51:E52)</f>
        <v>31.1966</v>
      </c>
      <c r="G51" s="4">
        <f>SUM(F51,-F58)</f>
        <v>9.9480000000000004</v>
      </c>
      <c r="H51" s="4">
        <f>SUM(G54,-G51)</f>
        <v>0.79479999999999862</v>
      </c>
      <c r="I51" s="14">
        <f>POWER(2,-H51)</f>
        <v>0.57642307706694029</v>
      </c>
    </row>
    <row r="52" spans="1:16" x14ac:dyDescent="0.2">
      <c r="A52" s="4" t="s">
        <v>5</v>
      </c>
      <c r="B52" s="7"/>
      <c r="C52" s="4" t="s">
        <v>54</v>
      </c>
      <c r="D52" s="7"/>
      <c r="E52" s="8" t="s">
        <v>7</v>
      </c>
      <c r="F52" s="4"/>
      <c r="G52" s="4"/>
      <c r="H52" s="4"/>
      <c r="I52" s="5"/>
      <c r="O52" s="13" t="s">
        <v>20</v>
      </c>
      <c r="P52" s="13" t="s">
        <v>54</v>
      </c>
    </row>
    <row r="53" spans="1:16" x14ac:dyDescent="0.2">
      <c r="A53" s="4" t="s">
        <v>5</v>
      </c>
      <c r="B53" s="7"/>
      <c r="C53" s="4"/>
      <c r="D53" s="7"/>
      <c r="E53" s="4">
        <v>0</v>
      </c>
      <c r="F53" s="4"/>
      <c r="G53" s="4"/>
      <c r="H53" s="4"/>
      <c r="I53" s="5"/>
      <c r="N53" t="s">
        <v>77</v>
      </c>
      <c r="O53">
        <v>21.2486</v>
      </c>
      <c r="P53">
        <v>31.1966</v>
      </c>
    </row>
    <row r="54" spans="1:16" x14ac:dyDescent="0.2">
      <c r="A54" s="4" t="s">
        <v>6</v>
      </c>
      <c r="B54" s="7"/>
      <c r="C54" s="4" t="s">
        <v>54</v>
      </c>
      <c r="D54" s="6"/>
      <c r="E54">
        <f>P56</f>
        <v>28.24</v>
      </c>
      <c r="F54" s="4">
        <f>AVERAGE(E54:E55)</f>
        <v>28.24</v>
      </c>
      <c r="G54" s="4">
        <f>SUM(F54,-F61)</f>
        <v>10.742799999999999</v>
      </c>
      <c r="H54" s="4"/>
      <c r="I54" s="5"/>
      <c r="N54" t="s">
        <v>77</v>
      </c>
      <c r="O54">
        <v>21.237100000000002</v>
      </c>
      <c r="P54">
        <v>31.3323</v>
      </c>
    </row>
    <row r="55" spans="1:16" x14ac:dyDescent="0.2">
      <c r="A55" s="4" t="s">
        <v>6</v>
      </c>
      <c r="B55" s="7"/>
      <c r="C55" s="4" t="s">
        <v>54</v>
      </c>
      <c r="D55" s="4"/>
      <c r="E55" s="8" t="s">
        <v>7</v>
      </c>
      <c r="F55" s="4"/>
      <c r="G55" s="4"/>
      <c r="H55" s="4"/>
      <c r="I55" s="5"/>
      <c r="N55" t="s">
        <v>66</v>
      </c>
      <c r="O55">
        <v>17.585699999999999</v>
      </c>
      <c r="P55">
        <v>28.0322</v>
      </c>
    </row>
    <row r="56" spans="1:16" x14ac:dyDescent="0.2">
      <c r="A56" s="4" t="s">
        <v>6</v>
      </c>
      <c r="B56" s="7"/>
      <c r="C56" s="4"/>
      <c r="D56" s="6"/>
      <c r="E56" s="4">
        <v>0</v>
      </c>
      <c r="F56" s="4"/>
      <c r="G56" s="4"/>
      <c r="H56" s="4"/>
      <c r="I56" s="5"/>
      <c r="N56" t="s">
        <v>66</v>
      </c>
      <c r="O56">
        <v>17.497199999999999</v>
      </c>
      <c r="P56">
        <v>28.24</v>
      </c>
    </row>
    <row r="57" spans="1:16" ht="17" thickBot="1" x14ac:dyDescent="0.25">
      <c r="A57" s="12" t="s">
        <v>4</v>
      </c>
      <c r="B57" s="7"/>
      <c r="C57" s="4"/>
      <c r="D57" s="11"/>
      <c r="E57" s="11"/>
      <c r="F57" s="11"/>
      <c r="G57" s="4"/>
      <c r="H57" s="4"/>
      <c r="I57" s="5"/>
    </row>
    <row r="58" spans="1:16" ht="17" thickTop="1" x14ac:dyDescent="0.2">
      <c r="A58" s="4" t="s">
        <v>8</v>
      </c>
      <c r="B58" s="7"/>
      <c r="C58" s="4" t="s">
        <v>20</v>
      </c>
      <c r="D58" s="7"/>
      <c r="E58" s="10">
        <f>O53</f>
        <v>21.2486</v>
      </c>
      <c r="F58" s="4">
        <f>AVERAGE(E58:E59)</f>
        <v>21.2486</v>
      </c>
      <c r="G58" s="4"/>
      <c r="H58" s="4"/>
      <c r="I58" s="5"/>
    </row>
    <row r="59" spans="1:16" x14ac:dyDescent="0.2">
      <c r="A59" s="4" t="s">
        <v>5</v>
      </c>
      <c r="B59" s="7"/>
      <c r="C59" s="4" t="s">
        <v>20</v>
      </c>
      <c r="D59" s="7"/>
      <c r="E59" s="8" t="s">
        <v>7</v>
      </c>
      <c r="F59" s="4"/>
      <c r="G59" s="4"/>
      <c r="H59" s="4"/>
      <c r="I59" s="5"/>
    </row>
    <row r="60" spans="1:16" x14ac:dyDescent="0.2">
      <c r="A60" s="4" t="s">
        <v>5</v>
      </c>
      <c r="B60" s="7"/>
      <c r="C60" s="4"/>
      <c r="D60" s="7"/>
      <c r="E60" s="4">
        <v>0</v>
      </c>
      <c r="F60" s="4"/>
      <c r="G60" s="4"/>
      <c r="H60" s="4"/>
      <c r="I60" s="5"/>
    </row>
    <row r="61" spans="1:16" x14ac:dyDescent="0.2">
      <c r="A61" s="4" t="s">
        <v>6</v>
      </c>
      <c r="B61" s="7"/>
      <c r="C61" s="4" t="s">
        <v>20</v>
      </c>
      <c r="D61" s="6"/>
      <c r="E61">
        <f>O56</f>
        <v>17.497199999999999</v>
      </c>
      <c r="F61" s="4">
        <f>AVERAGE(E61:E62)</f>
        <v>17.497199999999999</v>
      </c>
      <c r="G61" s="4"/>
      <c r="H61" s="4"/>
      <c r="I61" s="5"/>
    </row>
    <row r="62" spans="1:16" x14ac:dyDescent="0.2">
      <c r="A62" s="4" t="s">
        <v>6</v>
      </c>
      <c r="B62" s="7"/>
      <c r="C62" s="4" t="s">
        <v>20</v>
      </c>
      <c r="D62" s="6"/>
      <c r="E62" s="8" t="s">
        <v>7</v>
      </c>
      <c r="F62" s="4"/>
      <c r="G62" s="4"/>
      <c r="H62" s="4"/>
      <c r="I62" s="5"/>
    </row>
    <row r="63" spans="1:16" x14ac:dyDescent="0.2">
      <c r="A63" s="4" t="s">
        <v>6</v>
      </c>
      <c r="B63" s="7"/>
      <c r="C63" s="4"/>
      <c r="D63" s="6"/>
      <c r="E63" s="4">
        <v>0</v>
      </c>
      <c r="F63" s="4"/>
      <c r="G63" s="4"/>
      <c r="H63" s="4"/>
      <c r="I63" s="5"/>
    </row>
    <row r="64" spans="1:16" ht="17" thickBot="1" x14ac:dyDescent="0.25">
      <c r="A64" s="4" t="s">
        <v>5</v>
      </c>
      <c r="B64" s="3" t="s">
        <v>4</v>
      </c>
      <c r="C64" s="4"/>
      <c r="D64" s="3"/>
      <c r="E64" s="3"/>
      <c r="F64" s="3"/>
      <c r="G64" s="3"/>
      <c r="H64" s="3"/>
      <c r="I64" s="2"/>
    </row>
    <row r="65" spans="1:76" ht="17" thickBot="1" x14ac:dyDescent="0.25">
      <c r="A65" s="4"/>
      <c r="B65" s="4"/>
      <c r="C65" s="4"/>
      <c r="D65" s="4"/>
      <c r="E65" s="4"/>
      <c r="F65" s="4"/>
      <c r="G65" s="4"/>
      <c r="H65" s="4"/>
      <c r="I65" s="4"/>
    </row>
    <row r="66" spans="1:76" x14ac:dyDescent="0.2">
      <c r="A66" s="20" t="s">
        <v>16</v>
      </c>
      <c r="B66" s="19" t="s">
        <v>15</v>
      </c>
      <c r="C66" s="19" t="s">
        <v>14</v>
      </c>
      <c r="D66" s="19" t="s">
        <v>13</v>
      </c>
      <c r="E66" s="19" t="s">
        <v>12</v>
      </c>
      <c r="F66" s="19" t="s">
        <v>11</v>
      </c>
      <c r="G66" s="19" t="s">
        <v>24</v>
      </c>
      <c r="H66" s="19" t="s">
        <v>25</v>
      </c>
      <c r="I66" s="18" t="s">
        <v>10</v>
      </c>
      <c r="K66" s="20" t="s">
        <v>16</v>
      </c>
      <c r="L66" s="19" t="s">
        <v>15</v>
      </c>
      <c r="M66" s="19" t="s">
        <v>14</v>
      </c>
      <c r="N66" s="19" t="s">
        <v>13</v>
      </c>
      <c r="O66" s="19" t="s">
        <v>12</v>
      </c>
      <c r="P66" s="19" t="s">
        <v>11</v>
      </c>
      <c r="Q66" s="19" t="s">
        <v>24</v>
      </c>
      <c r="R66" s="19" t="s">
        <v>25</v>
      </c>
      <c r="S66" s="18" t="s">
        <v>10</v>
      </c>
      <c r="BF66" s="20" t="s">
        <v>16</v>
      </c>
      <c r="BG66" s="19" t="s">
        <v>15</v>
      </c>
      <c r="BH66" s="19" t="s">
        <v>14</v>
      </c>
      <c r="BI66" s="19" t="s">
        <v>13</v>
      </c>
      <c r="BJ66" s="19" t="s">
        <v>12</v>
      </c>
      <c r="BK66" s="19" t="s">
        <v>11</v>
      </c>
      <c r="BL66" s="19" t="s">
        <v>24</v>
      </c>
      <c r="BM66" s="19" t="s">
        <v>25</v>
      </c>
      <c r="BN66" s="18" t="s">
        <v>10</v>
      </c>
      <c r="BP66" s="20" t="s">
        <v>16</v>
      </c>
      <c r="BQ66" s="19" t="s">
        <v>15</v>
      </c>
      <c r="BR66" s="19" t="s">
        <v>14</v>
      </c>
      <c r="BS66" s="19" t="s">
        <v>13</v>
      </c>
      <c r="BT66" s="19" t="s">
        <v>12</v>
      </c>
      <c r="BU66" s="19" t="s">
        <v>11</v>
      </c>
      <c r="BV66" s="19" t="s">
        <v>24</v>
      </c>
      <c r="BW66" s="19" t="s">
        <v>25</v>
      </c>
      <c r="BX66" s="18" t="s">
        <v>10</v>
      </c>
    </row>
    <row r="67" spans="1:76" x14ac:dyDescent="0.2">
      <c r="A67" s="17" t="s">
        <v>22</v>
      </c>
      <c r="B67" s="16" t="s">
        <v>26</v>
      </c>
      <c r="C67" s="4" t="s">
        <v>54</v>
      </c>
      <c r="D67" s="4"/>
      <c r="E67" s="15">
        <f>P87</f>
        <v>29.5442</v>
      </c>
      <c r="F67" s="4">
        <f>AVERAGE(E67)</f>
        <v>29.5442</v>
      </c>
      <c r="G67" s="4">
        <f>SUM(F67,-F74)</f>
        <v>9.9694000000000003</v>
      </c>
      <c r="H67" s="4">
        <f>SUM(G70,-G67)</f>
        <v>0.30039999999999978</v>
      </c>
      <c r="I67" s="14">
        <f>POWER(2,-H67)</f>
        <v>0.81202722338990441</v>
      </c>
      <c r="K67" s="17" t="s">
        <v>31</v>
      </c>
      <c r="L67" s="16" t="s">
        <v>26</v>
      </c>
      <c r="M67" s="4" t="s">
        <v>54</v>
      </c>
      <c r="N67" s="4"/>
      <c r="O67" s="15">
        <f>P87</f>
        <v>29.5442</v>
      </c>
      <c r="P67" s="4">
        <f>AVERAGE(O67)</f>
        <v>29.5442</v>
      </c>
      <c r="Q67" s="4">
        <f>SUM(P67,-P74)</f>
        <v>9.9694000000000003</v>
      </c>
      <c r="R67" s="4">
        <f>SUM(Q70,-Q67)</f>
        <v>8.6000000000012733E-3</v>
      </c>
      <c r="S67" s="14">
        <f>POWER(2,-R67)</f>
        <v>0.99405666614846611</v>
      </c>
      <c r="BF67" s="17" t="s">
        <v>19</v>
      </c>
      <c r="BG67" s="16" t="s">
        <v>26</v>
      </c>
      <c r="BH67" s="4" t="s">
        <v>54</v>
      </c>
      <c r="BI67" s="4"/>
      <c r="BJ67" s="15">
        <f>BU85</f>
        <v>18.143000000000001</v>
      </c>
      <c r="BK67" s="4">
        <f>AVERAGE(BJ67)</f>
        <v>18.143000000000001</v>
      </c>
      <c r="BL67" s="4">
        <f>SUM(BK67,-BK74)</f>
        <v>-6.6430000000000007</v>
      </c>
      <c r="BM67" s="4">
        <f>SUM(BL70,-BL67)</f>
        <v>2.1782000000000004</v>
      </c>
      <c r="BN67" s="14">
        <f>POWER(2,-BM67)</f>
        <v>0.22095125029544901</v>
      </c>
      <c r="BP67" s="17" t="s">
        <v>29</v>
      </c>
      <c r="BQ67" s="16" t="s">
        <v>26</v>
      </c>
      <c r="BR67" s="4" t="s">
        <v>54</v>
      </c>
      <c r="BS67" s="4"/>
      <c r="BT67" s="15">
        <f>BU85</f>
        <v>18.143000000000001</v>
      </c>
      <c r="BU67" s="4">
        <f>AVERAGE(BT67)</f>
        <v>18.143000000000001</v>
      </c>
      <c r="BV67" s="4">
        <f>SUM(BU67,-BU74)</f>
        <v>-6.6430000000000007</v>
      </c>
      <c r="BW67" s="4">
        <f>SUM(BV70,-BV67)</f>
        <v>9.7699999999999676E-2</v>
      </c>
      <c r="BX67" s="14">
        <f>POWER(2,-BW67)</f>
        <v>0.93452165499496209</v>
      </c>
    </row>
    <row r="68" spans="1:76" x14ac:dyDescent="0.2">
      <c r="A68" s="4" t="s">
        <v>5</v>
      </c>
      <c r="B68" s="7"/>
      <c r="C68" s="4" t="s">
        <v>54</v>
      </c>
      <c r="D68" s="7"/>
      <c r="F68" s="4"/>
      <c r="G68" s="4"/>
      <c r="H68" s="4"/>
      <c r="I68" s="5"/>
      <c r="K68" s="4" t="s">
        <v>5</v>
      </c>
      <c r="L68" s="7"/>
      <c r="M68" s="4" t="s">
        <v>54</v>
      </c>
      <c r="N68" s="7"/>
      <c r="P68" s="4"/>
      <c r="Q68" s="4"/>
      <c r="R68" s="4"/>
      <c r="S68" s="5"/>
      <c r="BF68" s="4" t="s">
        <v>5</v>
      </c>
      <c r="BG68" s="7"/>
      <c r="BH68" s="4" t="s">
        <v>54</v>
      </c>
      <c r="BI68" s="7"/>
      <c r="BK68" s="4"/>
      <c r="BL68" s="4"/>
      <c r="BM68" s="4"/>
      <c r="BN68" s="5"/>
      <c r="BP68" s="4" t="s">
        <v>5</v>
      </c>
      <c r="BQ68" s="7"/>
      <c r="BR68" s="4" t="s">
        <v>54</v>
      </c>
      <c r="BS68" s="7"/>
      <c r="BU68" s="4"/>
      <c r="BV68" s="4"/>
      <c r="BW68" s="4"/>
      <c r="BX68" s="5"/>
    </row>
    <row r="69" spans="1:76" x14ac:dyDescent="0.2">
      <c r="A69" s="4" t="s">
        <v>5</v>
      </c>
      <c r="B69" s="7"/>
      <c r="C69" s="4"/>
      <c r="D69" s="7"/>
      <c r="E69" s="4">
        <v>0</v>
      </c>
      <c r="F69" s="4"/>
      <c r="G69" s="4"/>
      <c r="H69" s="4"/>
      <c r="I69" s="5"/>
      <c r="K69" s="4" t="s">
        <v>5</v>
      </c>
      <c r="L69" s="7"/>
      <c r="M69" s="4"/>
      <c r="N69" s="7"/>
      <c r="O69" s="4">
        <v>0</v>
      </c>
      <c r="P69" s="4"/>
      <c r="Q69" s="4"/>
      <c r="R69" s="4"/>
      <c r="S69" s="5"/>
      <c r="BF69" s="4" t="s">
        <v>5</v>
      </c>
      <c r="BG69" s="7"/>
      <c r="BH69" s="4"/>
      <c r="BI69" s="7"/>
      <c r="BJ69" s="4">
        <v>0</v>
      </c>
      <c r="BK69" s="4"/>
      <c r="BL69" s="4"/>
      <c r="BM69" s="4"/>
      <c r="BN69" s="5"/>
      <c r="BP69" s="4" t="s">
        <v>5</v>
      </c>
      <c r="BQ69" s="7"/>
      <c r="BR69" s="4"/>
      <c r="BS69" s="7"/>
      <c r="BT69" s="4">
        <v>0</v>
      </c>
      <c r="BU69" s="4"/>
      <c r="BV69" s="4"/>
      <c r="BW69" s="4"/>
      <c r="BX69" s="5"/>
    </row>
    <row r="70" spans="1:76" x14ac:dyDescent="0.2">
      <c r="A70" s="4" t="s">
        <v>6</v>
      </c>
      <c r="B70" s="7"/>
      <c r="C70" s="4" t="s">
        <v>54</v>
      </c>
      <c r="D70" s="6"/>
      <c r="E70">
        <f>P89</f>
        <v>30.456199999999999</v>
      </c>
      <c r="F70" s="4">
        <f>AVERAGE(E70:E71)</f>
        <v>30.456199999999999</v>
      </c>
      <c r="G70" s="4">
        <f>SUM(F70,-F77)</f>
        <v>10.2698</v>
      </c>
      <c r="H70" s="4"/>
      <c r="I70" s="5"/>
      <c r="K70" s="4" t="s">
        <v>6</v>
      </c>
      <c r="L70" s="7"/>
      <c r="M70" s="4" t="s">
        <v>54</v>
      </c>
      <c r="N70" s="6"/>
      <c r="O70" s="15">
        <f>P88</f>
        <v>29.552800000000001</v>
      </c>
      <c r="P70" s="4">
        <f>AVERAGE(O70:O71)</f>
        <v>29.552800000000001</v>
      </c>
      <c r="Q70" s="4">
        <f>SUM(P70,-P77)</f>
        <v>9.9780000000000015</v>
      </c>
      <c r="R70" s="4"/>
      <c r="S70" s="5"/>
      <c r="BF70" s="4" t="s">
        <v>6</v>
      </c>
      <c r="BG70" s="7"/>
      <c r="BH70" s="4" t="s">
        <v>54</v>
      </c>
      <c r="BI70" s="6"/>
      <c r="BJ70">
        <f>BU87</f>
        <v>18.384599999999999</v>
      </c>
      <c r="BK70" s="4">
        <f>AVERAGE(BJ70:BJ71)</f>
        <v>18.384599999999999</v>
      </c>
      <c r="BL70" s="4">
        <f>SUM(BK70,-BK77)</f>
        <v>-4.4648000000000003</v>
      </c>
      <c r="BM70" s="4"/>
      <c r="BN70" s="5"/>
      <c r="BP70" s="4" t="s">
        <v>6</v>
      </c>
      <c r="BQ70" s="7"/>
      <c r="BR70" s="4" t="s">
        <v>54</v>
      </c>
      <c r="BS70" s="6"/>
      <c r="BT70" s="15">
        <f>BU86</f>
        <v>18.188199999999998</v>
      </c>
      <c r="BU70" s="4">
        <f>AVERAGE(BT70:BT71)</f>
        <v>18.188199999999998</v>
      </c>
      <c r="BV70" s="4">
        <f>SUM(BU70,-BU77)</f>
        <v>-6.545300000000001</v>
      </c>
      <c r="BW70" s="4"/>
      <c r="BX70" s="5"/>
    </row>
    <row r="71" spans="1:76" x14ac:dyDescent="0.2">
      <c r="A71" s="4" t="s">
        <v>6</v>
      </c>
      <c r="B71" s="7"/>
      <c r="C71" s="4" t="s">
        <v>54</v>
      </c>
      <c r="D71" s="4"/>
      <c r="E71" s="8" t="s">
        <v>7</v>
      </c>
      <c r="F71" s="4"/>
      <c r="G71" s="4"/>
      <c r="H71" s="4"/>
      <c r="I71" s="5"/>
      <c r="K71" s="4" t="s">
        <v>6</v>
      </c>
      <c r="L71" s="7"/>
      <c r="M71" s="4" t="s">
        <v>54</v>
      </c>
      <c r="N71" s="4"/>
      <c r="O71" s="8" t="s">
        <v>7</v>
      </c>
      <c r="P71" s="4"/>
      <c r="Q71" s="4"/>
      <c r="R71" s="4"/>
      <c r="S71" s="5"/>
      <c r="BF71" s="4" t="s">
        <v>6</v>
      </c>
      <c r="BG71" s="7"/>
      <c r="BH71" s="4" t="s">
        <v>54</v>
      </c>
      <c r="BI71" s="4"/>
      <c r="BJ71" s="8" t="s">
        <v>7</v>
      </c>
      <c r="BK71" s="4"/>
      <c r="BL71" s="4"/>
      <c r="BM71" s="4"/>
      <c r="BN71" s="5"/>
      <c r="BP71" s="4" t="s">
        <v>6</v>
      </c>
      <c r="BQ71" s="7"/>
      <c r="BR71" s="4" t="s">
        <v>54</v>
      </c>
      <c r="BS71" s="4"/>
      <c r="BT71" s="8" t="s">
        <v>7</v>
      </c>
      <c r="BU71" s="4"/>
      <c r="BV71" s="4"/>
      <c r="BW71" s="4"/>
      <c r="BX71" s="5"/>
    </row>
    <row r="72" spans="1:76" x14ac:dyDescent="0.2">
      <c r="A72" s="4" t="s">
        <v>6</v>
      </c>
      <c r="B72" s="7"/>
      <c r="C72" s="4"/>
      <c r="D72" s="6"/>
      <c r="E72" s="4">
        <v>0</v>
      </c>
      <c r="F72" s="4"/>
      <c r="G72" s="4"/>
      <c r="H72" s="4"/>
      <c r="I72" s="5"/>
      <c r="K72" s="4" t="s">
        <v>6</v>
      </c>
      <c r="L72" s="7"/>
      <c r="M72" s="4"/>
      <c r="N72" s="6"/>
      <c r="O72" s="4">
        <v>0</v>
      </c>
      <c r="P72" s="4"/>
      <c r="Q72" s="4"/>
      <c r="R72" s="4"/>
      <c r="S72" s="5"/>
      <c r="BF72" s="4" t="s">
        <v>6</v>
      </c>
      <c r="BG72" s="7"/>
      <c r="BH72" s="4"/>
      <c r="BI72" s="6"/>
      <c r="BJ72" s="4">
        <v>0</v>
      </c>
      <c r="BK72" s="4"/>
      <c r="BL72" s="4"/>
      <c r="BM72" s="4"/>
      <c r="BN72" s="5"/>
      <c r="BP72" s="4" t="s">
        <v>6</v>
      </c>
      <c r="BQ72" s="7"/>
      <c r="BR72" s="4"/>
      <c r="BS72" s="6"/>
      <c r="BT72" s="4">
        <v>0</v>
      </c>
      <c r="BU72" s="4"/>
      <c r="BV72" s="4"/>
      <c r="BW72" s="4"/>
      <c r="BX72" s="5"/>
    </row>
    <row r="73" spans="1:76" ht="17" thickBot="1" x14ac:dyDescent="0.25">
      <c r="A73" s="12" t="s">
        <v>4</v>
      </c>
      <c r="B73" s="7"/>
      <c r="C73" s="4"/>
      <c r="D73" s="11"/>
      <c r="E73" s="11"/>
      <c r="F73" s="11"/>
      <c r="G73" s="4"/>
      <c r="H73" s="4"/>
      <c r="I73" s="5"/>
      <c r="K73" s="12" t="s">
        <v>4</v>
      </c>
      <c r="L73" s="7"/>
      <c r="M73" s="4"/>
      <c r="N73" s="11"/>
      <c r="O73" s="11"/>
      <c r="P73" s="11"/>
      <c r="Q73" s="4"/>
      <c r="R73" s="4"/>
      <c r="S73" s="5"/>
      <c r="BF73" s="12" t="s">
        <v>4</v>
      </c>
      <c r="BG73" s="7"/>
      <c r="BH73" s="4"/>
      <c r="BI73" s="11"/>
      <c r="BJ73" s="11"/>
      <c r="BK73" s="11"/>
      <c r="BL73" s="4"/>
      <c r="BM73" s="4"/>
      <c r="BN73" s="5"/>
      <c r="BP73" s="12" t="s">
        <v>4</v>
      </c>
      <c r="BQ73" s="7"/>
      <c r="BR73" s="4"/>
      <c r="BS73" s="11"/>
      <c r="BT73" s="11"/>
      <c r="BU73" s="11"/>
      <c r="BV73" s="4"/>
      <c r="BW73" s="4"/>
      <c r="BX73" s="5"/>
    </row>
    <row r="74" spans="1:76" ht="17" thickTop="1" x14ac:dyDescent="0.2">
      <c r="A74" s="4" t="s">
        <v>8</v>
      </c>
      <c r="B74" s="7"/>
      <c r="C74" s="4" t="s">
        <v>20</v>
      </c>
      <c r="D74" s="7"/>
      <c r="E74" s="10">
        <f>O87</f>
        <v>19.5748</v>
      </c>
      <c r="F74" s="4">
        <f>AVERAGE(E74)</f>
        <v>19.5748</v>
      </c>
      <c r="G74" s="4"/>
      <c r="H74" s="4"/>
      <c r="I74" s="5"/>
      <c r="K74" s="4" t="s">
        <v>8</v>
      </c>
      <c r="L74" s="7"/>
      <c r="M74" s="4" t="s">
        <v>20</v>
      </c>
      <c r="N74" s="7"/>
      <c r="O74" s="10">
        <f>O87</f>
        <v>19.5748</v>
      </c>
      <c r="P74" s="4">
        <f>AVERAGE(O74)</f>
        <v>19.5748</v>
      </c>
      <c r="Q74" s="4"/>
      <c r="R74" s="4"/>
      <c r="S74" s="5"/>
      <c r="BF74" s="4" t="s">
        <v>8</v>
      </c>
      <c r="BG74" s="7"/>
      <c r="BH74" s="4" t="s">
        <v>20</v>
      </c>
      <c r="BI74" s="7"/>
      <c r="BJ74" s="10">
        <f>BT85</f>
        <v>24.786000000000001</v>
      </c>
      <c r="BK74" s="4">
        <f>AVERAGE(BJ74)</f>
        <v>24.786000000000001</v>
      </c>
      <c r="BL74" s="4"/>
      <c r="BM74" s="4"/>
      <c r="BN74" s="5"/>
      <c r="BP74" s="4" t="s">
        <v>8</v>
      </c>
      <c r="BQ74" s="7"/>
      <c r="BR74" s="4" t="s">
        <v>20</v>
      </c>
      <c r="BS74" s="7"/>
      <c r="BT74" s="10">
        <f>BT85</f>
        <v>24.786000000000001</v>
      </c>
      <c r="BU74" s="4">
        <f>AVERAGE(BT74)</f>
        <v>24.786000000000001</v>
      </c>
      <c r="BV74" s="4"/>
      <c r="BW74" s="4"/>
      <c r="BX74" s="5"/>
    </row>
    <row r="75" spans="1:76" x14ac:dyDescent="0.2">
      <c r="A75" s="4" t="s">
        <v>5</v>
      </c>
      <c r="B75" s="7"/>
      <c r="C75" s="4" t="s">
        <v>20</v>
      </c>
      <c r="D75" s="7"/>
      <c r="F75" s="4"/>
      <c r="G75" s="4"/>
      <c r="H75" s="4"/>
      <c r="I75" s="5"/>
      <c r="K75" s="4" t="s">
        <v>5</v>
      </c>
      <c r="L75" s="7"/>
      <c r="M75" s="4" t="s">
        <v>20</v>
      </c>
      <c r="N75" s="7"/>
      <c r="P75" s="4"/>
      <c r="Q75" s="4"/>
      <c r="R75" s="4"/>
      <c r="S75" s="5"/>
      <c r="BF75" s="4" t="s">
        <v>5</v>
      </c>
      <c r="BG75" s="7"/>
      <c r="BH75" s="4" t="s">
        <v>20</v>
      </c>
      <c r="BI75" s="7"/>
      <c r="BK75" s="4"/>
      <c r="BL75" s="4"/>
      <c r="BM75" s="4"/>
      <c r="BN75" s="5"/>
      <c r="BP75" s="4" t="s">
        <v>5</v>
      </c>
      <c r="BQ75" s="7"/>
      <c r="BR75" s="4" t="s">
        <v>20</v>
      </c>
      <c r="BS75" s="7"/>
      <c r="BU75" s="4"/>
      <c r="BV75" s="4"/>
      <c r="BW75" s="4"/>
      <c r="BX75" s="5"/>
    </row>
    <row r="76" spans="1:76" x14ac:dyDescent="0.2">
      <c r="A76" s="4" t="s">
        <v>5</v>
      </c>
      <c r="B76" s="7"/>
      <c r="C76" s="4"/>
      <c r="D76" s="7"/>
      <c r="E76" s="4">
        <v>0</v>
      </c>
      <c r="F76" s="4"/>
      <c r="G76" s="4"/>
      <c r="H76" s="4"/>
      <c r="I76" s="5"/>
      <c r="K76" s="4" t="s">
        <v>5</v>
      </c>
      <c r="L76" s="7"/>
      <c r="M76" s="4"/>
      <c r="N76" s="7"/>
      <c r="O76" s="4">
        <v>0</v>
      </c>
      <c r="P76" s="4"/>
      <c r="Q76" s="4"/>
      <c r="R76" s="4"/>
      <c r="S76" s="5"/>
      <c r="BF76" s="4" t="s">
        <v>5</v>
      </c>
      <c r="BG76" s="7"/>
      <c r="BH76" s="4"/>
      <c r="BI76" s="7"/>
      <c r="BJ76" s="4">
        <v>0</v>
      </c>
      <c r="BK76" s="4"/>
      <c r="BL76" s="4"/>
      <c r="BM76" s="4"/>
      <c r="BN76" s="5"/>
      <c r="BP76" s="4" t="s">
        <v>5</v>
      </c>
      <c r="BQ76" s="7"/>
      <c r="BR76" s="4"/>
      <c r="BS76" s="7"/>
      <c r="BT76" s="4">
        <v>0</v>
      </c>
      <c r="BU76" s="4"/>
      <c r="BV76" s="4"/>
      <c r="BW76" s="4"/>
      <c r="BX76" s="5"/>
    </row>
    <row r="77" spans="1:76" x14ac:dyDescent="0.2">
      <c r="A77" s="4" t="s">
        <v>6</v>
      </c>
      <c r="B77" s="7"/>
      <c r="C77" s="4" t="s">
        <v>20</v>
      </c>
      <c r="D77" s="6"/>
      <c r="E77">
        <f>O89</f>
        <v>20.186399999999999</v>
      </c>
      <c r="F77" s="4">
        <f>AVERAGE(E77:E78)</f>
        <v>20.186399999999999</v>
      </c>
      <c r="G77" s="4"/>
      <c r="H77" s="4"/>
      <c r="I77" s="5"/>
      <c r="K77" s="4" t="s">
        <v>6</v>
      </c>
      <c r="L77" s="7"/>
      <c r="M77" s="4" t="s">
        <v>20</v>
      </c>
      <c r="N77" s="6"/>
      <c r="O77" s="21">
        <f>O88</f>
        <v>19.5748</v>
      </c>
      <c r="P77" s="4">
        <f>AVERAGE(O77:O78)</f>
        <v>19.5748</v>
      </c>
      <c r="Q77" s="4"/>
      <c r="R77" s="4"/>
      <c r="S77" s="5"/>
      <c r="BF77" s="4" t="s">
        <v>6</v>
      </c>
      <c r="BG77" s="7"/>
      <c r="BH77" s="4" t="s">
        <v>20</v>
      </c>
      <c r="BI77" s="6"/>
      <c r="BJ77">
        <f>BT87</f>
        <v>22.849399999999999</v>
      </c>
      <c r="BK77" s="4">
        <f>AVERAGE(BJ77:BJ78)</f>
        <v>22.849399999999999</v>
      </c>
      <c r="BL77" s="4"/>
      <c r="BM77" s="4"/>
      <c r="BN77" s="5"/>
      <c r="BP77" s="4" t="s">
        <v>6</v>
      </c>
      <c r="BQ77" s="7"/>
      <c r="BR77" s="4" t="s">
        <v>20</v>
      </c>
      <c r="BS77" s="6"/>
      <c r="BT77" s="21">
        <f>BT86</f>
        <v>24.733499999999999</v>
      </c>
      <c r="BU77" s="4">
        <f>AVERAGE(BT77:BT78)</f>
        <v>24.733499999999999</v>
      </c>
      <c r="BV77" s="4"/>
      <c r="BW77" s="4"/>
      <c r="BX77" s="5"/>
    </row>
    <row r="78" spans="1:76" x14ac:dyDescent="0.2">
      <c r="A78" s="4" t="s">
        <v>6</v>
      </c>
      <c r="B78" s="7"/>
      <c r="C78" s="4" t="s">
        <v>20</v>
      </c>
      <c r="D78" s="6"/>
      <c r="E78" s="8" t="s">
        <v>7</v>
      </c>
      <c r="F78" s="4"/>
      <c r="G78" s="4"/>
      <c r="H78" s="4"/>
      <c r="I78" s="5"/>
      <c r="K78" s="4" t="s">
        <v>6</v>
      </c>
      <c r="L78" s="7"/>
      <c r="M78" s="4" t="s">
        <v>20</v>
      </c>
      <c r="N78" s="6"/>
      <c r="O78" s="8" t="s">
        <v>7</v>
      </c>
      <c r="P78" s="4"/>
      <c r="Q78" s="4"/>
      <c r="R78" s="4"/>
      <c r="S78" s="5"/>
      <c r="BF78" s="4" t="s">
        <v>6</v>
      </c>
      <c r="BG78" s="7"/>
      <c r="BH78" s="4" t="s">
        <v>20</v>
      </c>
      <c r="BI78" s="6"/>
      <c r="BJ78" s="8" t="s">
        <v>7</v>
      </c>
      <c r="BK78" s="4"/>
      <c r="BL78" s="4"/>
      <c r="BM78" s="4"/>
      <c r="BN78" s="5"/>
      <c r="BP78" s="4" t="s">
        <v>6</v>
      </c>
      <c r="BQ78" s="7"/>
      <c r="BR78" s="4" t="s">
        <v>20</v>
      </c>
      <c r="BS78" s="6"/>
      <c r="BT78" s="8" t="s">
        <v>7</v>
      </c>
      <c r="BU78" s="4"/>
      <c r="BV78" s="4"/>
      <c r="BW78" s="4"/>
      <c r="BX78" s="5"/>
    </row>
    <row r="79" spans="1:76" x14ac:dyDescent="0.2">
      <c r="A79" s="4" t="s">
        <v>6</v>
      </c>
      <c r="B79" s="7"/>
      <c r="C79" s="4"/>
      <c r="D79" s="6"/>
      <c r="E79" s="4">
        <v>0</v>
      </c>
      <c r="F79" s="4"/>
      <c r="G79" s="4"/>
      <c r="H79" s="4"/>
      <c r="I79" s="5"/>
      <c r="K79" s="4" t="s">
        <v>6</v>
      </c>
      <c r="L79" s="7"/>
      <c r="M79" s="4"/>
      <c r="N79" s="6"/>
      <c r="O79" s="4">
        <v>0</v>
      </c>
      <c r="P79" s="4"/>
      <c r="Q79" s="4"/>
      <c r="R79" s="4"/>
      <c r="S79" s="5"/>
      <c r="BF79" s="4" t="s">
        <v>6</v>
      </c>
      <c r="BG79" s="7"/>
      <c r="BH79" s="4"/>
      <c r="BI79" s="6"/>
      <c r="BJ79" s="4">
        <v>0</v>
      </c>
      <c r="BK79" s="4"/>
      <c r="BL79" s="4"/>
      <c r="BM79" s="4"/>
      <c r="BN79" s="5"/>
      <c r="BP79" s="4" t="s">
        <v>6</v>
      </c>
      <c r="BQ79" s="7"/>
      <c r="BR79" s="4"/>
      <c r="BS79" s="6"/>
      <c r="BT79" s="4">
        <v>0</v>
      </c>
      <c r="BU79" s="4"/>
      <c r="BV79" s="4"/>
      <c r="BW79" s="4"/>
      <c r="BX79" s="5"/>
    </row>
    <row r="80" spans="1:76" ht="17" thickBot="1" x14ac:dyDescent="0.25">
      <c r="A80" s="4" t="s">
        <v>5</v>
      </c>
      <c r="B80" s="3" t="s">
        <v>4</v>
      </c>
      <c r="C80" s="4"/>
      <c r="D80" s="3"/>
      <c r="E80" s="3"/>
      <c r="F80" s="3"/>
      <c r="G80" s="3"/>
      <c r="H80" s="3"/>
      <c r="I80" s="2"/>
      <c r="K80" s="4" t="s">
        <v>5</v>
      </c>
      <c r="L80" s="3" t="s">
        <v>4</v>
      </c>
      <c r="M80" s="4"/>
      <c r="N80" s="3"/>
      <c r="O80" s="3"/>
      <c r="P80" s="3"/>
      <c r="Q80" s="3"/>
      <c r="R80" s="3"/>
      <c r="S80" s="2"/>
      <c r="BF80" s="4" t="s">
        <v>5</v>
      </c>
      <c r="BG80" s="3" t="s">
        <v>4</v>
      </c>
      <c r="BH80" s="4"/>
      <c r="BI80" s="3"/>
      <c r="BJ80" s="3"/>
      <c r="BK80" s="3"/>
      <c r="BL80" s="3"/>
      <c r="BM80" s="3"/>
      <c r="BN80" s="2"/>
      <c r="BP80" s="4" t="s">
        <v>5</v>
      </c>
      <c r="BQ80" s="3" t="s">
        <v>4</v>
      </c>
      <c r="BR80" s="4"/>
      <c r="BS80" s="3"/>
      <c r="BT80" s="3"/>
      <c r="BU80" s="3"/>
      <c r="BV80" s="3"/>
      <c r="BW80" s="3"/>
      <c r="BX80" s="2"/>
    </row>
    <row r="81" spans="1:73" ht="17" thickBot="1" x14ac:dyDescent="0.25"/>
    <row r="82" spans="1:73" x14ac:dyDescent="0.2">
      <c r="A82" s="20" t="s">
        <v>16</v>
      </c>
      <c r="B82" s="19" t="s">
        <v>15</v>
      </c>
      <c r="C82" s="19" t="s">
        <v>14</v>
      </c>
      <c r="D82" s="19" t="s">
        <v>13</v>
      </c>
      <c r="E82" s="19" t="s">
        <v>12</v>
      </c>
      <c r="F82" s="19" t="s">
        <v>11</v>
      </c>
      <c r="G82" s="19" t="s">
        <v>24</v>
      </c>
      <c r="H82" s="19" t="s">
        <v>25</v>
      </c>
      <c r="I82" s="18" t="s">
        <v>10</v>
      </c>
      <c r="BF82" s="20" t="s">
        <v>16</v>
      </c>
      <c r="BG82" s="19" t="s">
        <v>15</v>
      </c>
      <c r="BH82" s="19" t="s">
        <v>14</v>
      </c>
      <c r="BI82" s="19" t="s">
        <v>13</v>
      </c>
      <c r="BJ82" s="19" t="s">
        <v>12</v>
      </c>
      <c r="BK82" s="19" t="s">
        <v>11</v>
      </c>
      <c r="BL82" s="19" t="s">
        <v>24</v>
      </c>
      <c r="BM82" s="19" t="s">
        <v>25</v>
      </c>
      <c r="BN82" s="18" t="s">
        <v>10</v>
      </c>
    </row>
    <row r="83" spans="1:73" x14ac:dyDescent="0.2">
      <c r="A83" s="17" t="s">
        <v>22</v>
      </c>
      <c r="B83" s="16" t="s">
        <v>28</v>
      </c>
      <c r="C83" s="4" t="s">
        <v>54</v>
      </c>
      <c r="D83" s="4"/>
      <c r="E83" s="15">
        <f>P87</f>
        <v>29.5442</v>
      </c>
      <c r="F83" s="4">
        <f>AVERAGE(E83:E84)</f>
        <v>29.5442</v>
      </c>
      <c r="G83" s="4">
        <f>SUM(F83,-F90)</f>
        <v>9.9694000000000003</v>
      </c>
      <c r="H83" s="4">
        <f>SUM(G86,-G83)</f>
        <v>0.29739999999999966</v>
      </c>
      <c r="I83" s="14">
        <f>POWER(2,-H83)</f>
        <v>0.81371754338291313</v>
      </c>
      <c r="BF83" s="17" t="s">
        <v>19</v>
      </c>
      <c r="BG83" s="16" t="s">
        <v>28</v>
      </c>
      <c r="BH83" s="4" t="s">
        <v>54</v>
      </c>
      <c r="BI83" s="4"/>
      <c r="BJ83" s="15">
        <f>BU85</f>
        <v>18.143000000000001</v>
      </c>
      <c r="BK83" s="4">
        <f>AVERAGE(BJ83:BJ84)</f>
        <v>18.143000000000001</v>
      </c>
      <c r="BL83" s="4">
        <f>SUM(BK83,-BK90)</f>
        <v>-6.6430000000000007</v>
      </c>
      <c r="BM83" s="4">
        <f>SUM(BL86,-BL83)</f>
        <v>2.2745999999999995</v>
      </c>
      <c r="BN83" s="14">
        <f>POWER(2,-BM83)</f>
        <v>0.20666987265148809</v>
      </c>
    </row>
    <row r="84" spans="1:73" x14ac:dyDescent="0.2">
      <c r="A84" s="4" t="s">
        <v>5</v>
      </c>
      <c r="B84" s="7"/>
      <c r="C84" s="4" t="s">
        <v>54</v>
      </c>
      <c r="D84" s="7"/>
      <c r="E84" s="8" t="s">
        <v>7</v>
      </c>
      <c r="F84" s="4"/>
      <c r="G84" s="4"/>
      <c r="H84" s="4"/>
      <c r="I84" s="5"/>
      <c r="BF84" s="4" t="s">
        <v>5</v>
      </c>
      <c r="BG84" s="7"/>
      <c r="BH84" s="4" t="s">
        <v>54</v>
      </c>
      <c r="BI84" s="7"/>
      <c r="BJ84" s="8" t="s">
        <v>7</v>
      </c>
      <c r="BK84" s="4"/>
      <c r="BL84" s="4"/>
      <c r="BM84" s="4"/>
      <c r="BN84" s="5"/>
      <c r="BT84" s="13" t="s">
        <v>20</v>
      </c>
      <c r="BU84" s="13" t="s">
        <v>54</v>
      </c>
    </row>
    <row r="85" spans="1:73" x14ac:dyDescent="0.2">
      <c r="A85" s="4" t="s">
        <v>5</v>
      </c>
      <c r="B85" s="7"/>
      <c r="C85" s="4"/>
      <c r="D85" s="7"/>
      <c r="E85" s="4">
        <v>0</v>
      </c>
      <c r="F85" s="4"/>
      <c r="G85" s="4"/>
      <c r="H85" s="4"/>
      <c r="I85" s="5"/>
      <c r="BF85" s="4" t="s">
        <v>5</v>
      </c>
      <c r="BG85" s="7"/>
      <c r="BH85" s="4"/>
      <c r="BI85" s="7"/>
      <c r="BJ85" s="4">
        <v>0</v>
      </c>
      <c r="BK85" s="4"/>
      <c r="BL85" s="4"/>
      <c r="BM85" s="4"/>
      <c r="BN85" s="5"/>
      <c r="BS85" s="22" t="s">
        <v>30</v>
      </c>
      <c r="BT85" s="23">
        <v>24.786000000000001</v>
      </c>
      <c r="BU85" s="23">
        <v>18.143000000000001</v>
      </c>
    </row>
    <row r="86" spans="1:73" x14ac:dyDescent="0.2">
      <c r="A86" s="4" t="s">
        <v>6</v>
      </c>
      <c r="B86" s="7"/>
      <c r="C86" s="4" t="s">
        <v>54</v>
      </c>
      <c r="D86" s="6"/>
      <c r="E86">
        <f>P90</f>
        <v>30.827300000000001</v>
      </c>
      <c r="F86" s="4">
        <f>AVERAGE(E86:E87)</f>
        <v>30.827300000000001</v>
      </c>
      <c r="G86" s="4">
        <f>SUM(F86,-F93)</f>
        <v>10.2668</v>
      </c>
      <c r="H86" s="4"/>
      <c r="I86" s="5"/>
      <c r="O86" s="13" t="s">
        <v>20</v>
      </c>
      <c r="P86" s="13" t="s">
        <v>54</v>
      </c>
      <c r="BF86" s="4" t="s">
        <v>6</v>
      </c>
      <c r="BG86" s="7"/>
      <c r="BH86" s="4" t="s">
        <v>54</v>
      </c>
      <c r="BI86" s="6"/>
      <c r="BJ86">
        <f>BU88</f>
        <v>18.382899999999999</v>
      </c>
      <c r="BK86" s="4">
        <f>AVERAGE(BJ86:BJ87)</f>
        <v>18.382899999999999</v>
      </c>
      <c r="BL86" s="4">
        <f>SUM(BK86,-BK93)</f>
        <v>-4.3684000000000012</v>
      </c>
      <c r="BM86" s="4"/>
      <c r="BN86" s="5"/>
      <c r="BS86" s="22" t="s">
        <v>30</v>
      </c>
      <c r="BT86" s="23">
        <v>24.733499999999999</v>
      </c>
      <c r="BU86" s="23">
        <v>18.188199999999998</v>
      </c>
    </row>
    <row r="87" spans="1:73" x14ac:dyDescent="0.2">
      <c r="A87" s="4" t="s">
        <v>6</v>
      </c>
      <c r="B87" s="7"/>
      <c r="C87" s="4" t="s">
        <v>54</v>
      </c>
      <c r="D87" s="4"/>
      <c r="E87" s="8" t="s">
        <v>7</v>
      </c>
      <c r="F87" s="4"/>
      <c r="G87" s="4"/>
      <c r="H87" s="4"/>
      <c r="I87" s="5"/>
      <c r="N87" t="s">
        <v>78</v>
      </c>
      <c r="O87">
        <v>19.5748</v>
      </c>
      <c r="P87">
        <v>29.5442</v>
      </c>
      <c r="BF87" s="4" t="s">
        <v>6</v>
      </c>
      <c r="BG87" s="7"/>
      <c r="BH87" s="4" t="s">
        <v>54</v>
      </c>
      <c r="BI87" s="4"/>
      <c r="BJ87" s="8" t="s">
        <v>7</v>
      </c>
      <c r="BK87" s="4"/>
      <c r="BL87" s="4"/>
      <c r="BM87" s="4"/>
      <c r="BN87" s="5"/>
      <c r="BS87" s="22" t="s">
        <v>18</v>
      </c>
      <c r="BT87" s="24">
        <v>22.849399999999999</v>
      </c>
      <c r="BU87" s="24">
        <v>18.384599999999999</v>
      </c>
    </row>
    <row r="88" spans="1:73" x14ac:dyDescent="0.2">
      <c r="A88" s="4" t="s">
        <v>6</v>
      </c>
      <c r="B88" s="7"/>
      <c r="C88" s="4"/>
      <c r="D88" s="6"/>
      <c r="E88" s="4">
        <v>0</v>
      </c>
      <c r="F88" s="4"/>
      <c r="G88" s="4"/>
      <c r="H88" s="4"/>
      <c r="I88" s="5"/>
      <c r="N88" t="s">
        <v>78</v>
      </c>
      <c r="O88">
        <v>19.5748</v>
      </c>
      <c r="P88">
        <v>29.552800000000001</v>
      </c>
      <c r="BF88" s="4" t="s">
        <v>6</v>
      </c>
      <c r="BG88" s="7"/>
      <c r="BH88" s="4"/>
      <c r="BI88" s="6"/>
      <c r="BJ88" s="4">
        <v>0</v>
      </c>
      <c r="BK88" s="4"/>
      <c r="BL88" s="4"/>
      <c r="BM88" s="4"/>
      <c r="BN88" s="5"/>
      <c r="BS88" s="22" t="s">
        <v>17</v>
      </c>
      <c r="BT88" s="24">
        <v>22.751300000000001</v>
      </c>
      <c r="BU88" s="24">
        <v>18.382899999999999</v>
      </c>
    </row>
    <row r="89" spans="1:73" ht="17" thickBot="1" x14ac:dyDescent="0.25">
      <c r="A89" s="12" t="s">
        <v>4</v>
      </c>
      <c r="B89" s="7"/>
      <c r="C89" s="4"/>
      <c r="D89" s="11"/>
      <c r="E89" s="11"/>
      <c r="F89" s="11"/>
      <c r="G89" s="4"/>
      <c r="H89" s="4"/>
      <c r="I89" s="5"/>
      <c r="N89" t="s">
        <v>67</v>
      </c>
      <c r="O89">
        <v>20.186399999999999</v>
      </c>
      <c r="P89">
        <v>30.456199999999999</v>
      </c>
      <c r="BF89" s="12" t="s">
        <v>4</v>
      </c>
      <c r="BG89" s="7"/>
      <c r="BH89" s="4"/>
      <c r="BI89" s="11"/>
      <c r="BJ89" s="11"/>
      <c r="BK89" s="11"/>
      <c r="BL89" s="4"/>
      <c r="BM89" s="4"/>
      <c r="BN89" s="5"/>
    </row>
    <row r="90" spans="1:73" ht="17" thickTop="1" x14ac:dyDescent="0.2">
      <c r="A90" s="4" t="s">
        <v>8</v>
      </c>
      <c r="B90" s="7"/>
      <c r="C90" s="4" t="s">
        <v>20</v>
      </c>
      <c r="D90" s="7"/>
      <c r="E90" s="10">
        <f>O87</f>
        <v>19.5748</v>
      </c>
      <c r="F90" s="4">
        <f>AVERAGE(E90:E91)</f>
        <v>19.5748</v>
      </c>
      <c r="G90" s="4"/>
      <c r="H90" s="4"/>
      <c r="I90" s="5"/>
      <c r="N90" t="s">
        <v>67</v>
      </c>
      <c r="O90">
        <v>20.560500000000001</v>
      </c>
      <c r="P90">
        <v>30.827300000000001</v>
      </c>
      <c r="BF90" s="4" t="s">
        <v>8</v>
      </c>
      <c r="BG90" s="7"/>
      <c r="BH90" s="4" t="s">
        <v>20</v>
      </c>
      <c r="BI90" s="7"/>
      <c r="BJ90" s="10">
        <f>BT85</f>
        <v>24.786000000000001</v>
      </c>
      <c r="BK90" s="4">
        <f>AVERAGE(BJ90:BJ91)</f>
        <v>24.786000000000001</v>
      </c>
      <c r="BL90" s="4"/>
      <c r="BM90" s="4"/>
      <c r="BN90" s="5"/>
    </row>
    <row r="91" spans="1:73" x14ac:dyDescent="0.2">
      <c r="A91" s="4" t="s">
        <v>5</v>
      </c>
      <c r="B91" s="7"/>
      <c r="C91" s="4" t="s">
        <v>20</v>
      </c>
      <c r="D91" s="7"/>
      <c r="E91" s="8" t="s">
        <v>7</v>
      </c>
      <c r="F91" s="4"/>
      <c r="G91" s="4"/>
      <c r="H91" s="4"/>
      <c r="I91" s="5"/>
      <c r="BF91" s="4" t="s">
        <v>5</v>
      </c>
      <c r="BG91" s="7"/>
      <c r="BH91" s="4" t="s">
        <v>20</v>
      </c>
      <c r="BI91" s="7"/>
      <c r="BJ91" s="8" t="s">
        <v>7</v>
      </c>
      <c r="BK91" s="4"/>
      <c r="BL91" s="4"/>
      <c r="BM91" s="4"/>
      <c r="BN91" s="5"/>
    </row>
    <row r="92" spans="1:73" x14ac:dyDescent="0.2">
      <c r="A92" s="4" t="s">
        <v>5</v>
      </c>
      <c r="B92" s="7"/>
      <c r="C92" s="4"/>
      <c r="D92" s="7"/>
      <c r="E92" s="4">
        <v>0</v>
      </c>
      <c r="F92" s="4"/>
      <c r="G92" s="4"/>
      <c r="H92" s="4"/>
      <c r="I92" s="5"/>
      <c r="BF92" s="4" t="s">
        <v>5</v>
      </c>
      <c r="BG92" s="7"/>
      <c r="BH92" s="4"/>
      <c r="BI92" s="7"/>
      <c r="BJ92" s="4">
        <v>0</v>
      </c>
      <c r="BK92" s="4"/>
      <c r="BL92" s="4"/>
      <c r="BM92" s="4"/>
      <c r="BN92" s="5"/>
    </row>
    <row r="93" spans="1:73" x14ac:dyDescent="0.2">
      <c r="A93" s="4" t="s">
        <v>6</v>
      </c>
      <c r="B93" s="7"/>
      <c r="C93" s="4" t="s">
        <v>20</v>
      </c>
      <c r="D93" s="6"/>
      <c r="E93">
        <f>O90</f>
        <v>20.560500000000001</v>
      </c>
      <c r="F93" s="4">
        <f>AVERAGE(E93:E94)</f>
        <v>20.560500000000001</v>
      </c>
      <c r="G93" s="4"/>
      <c r="H93" s="4"/>
      <c r="I93" s="5"/>
      <c r="BF93" s="4" t="s">
        <v>6</v>
      </c>
      <c r="BG93" s="7"/>
      <c r="BH93" s="4" t="s">
        <v>20</v>
      </c>
      <c r="BI93" s="6"/>
      <c r="BJ93">
        <f>BT88</f>
        <v>22.751300000000001</v>
      </c>
      <c r="BK93" s="4">
        <f>AVERAGE(BJ93:BJ94)</f>
        <v>22.751300000000001</v>
      </c>
      <c r="BL93" s="4"/>
      <c r="BM93" s="4"/>
      <c r="BN93" s="5"/>
    </row>
    <row r="94" spans="1:73" x14ac:dyDescent="0.2">
      <c r="A94" s="4" t="s">
        <v>6</v>
      </c>
      <c r="B94" s="7"/>
      <c r="C94" s="4" t="s">
        <v>20</v>
      </c>
      <c r="D94" s="6"/>
      <c r="E94" s="8" t="s">
        <v>7</v>
      </c>
      <c r="F94" s="4"/>
      <c r="G94" s="4"/>
      <c r="H94" s="4"/>
      <c r="I94" s="5"/>
      <c r="BF94" s="4" t="s">
        <v>6</v>
      </c>
      <c r="BG94" s="7"/>
      <c r="BH94" s="4" t="s">
        <v>20</v>
      </c>
      <c r="BI94" s="6"/>
      <c r="BJ94" s="8" t="s">
        <v>7</v>
      </c>
      <c r="BK94" s="4"/>
      <c r="BL94" s="4"/>
      <c r="BM94" s="4"/>
      <c r="BN94" s="5"/>
    </row>
    <row r="95" spans="1:73" x14ac:dyDescent="0.2">
      <c r="A95" s="4" t="s">
        <v>6</v>
      </c>
      <c r="B95" s="7"/>
      <c r="C95" s="4"/>
      <c r="D95" s="6"/>
      <c r="E95" s="4">
        <v>0</v>
      </c>
      <c r="F95" s="4"/>
      <c r="G95" s="4"/>
      <c r="H95" s="4"/>
      <c r="I95" s="5"/>
      <c r="BF95" s="4" t="s">
        <v>6</v>
      </c>
      <c r="BG95" s="7"/>
      <c r="BH95" s="4"/>
      <c r="BI95" s="6"/>
      <c r="BJ95" s="4">
        <v>0</v>
      </c>
      <c r="BK95" s="4"/>
      <c r="BL95" s="4"/>
      <c r="BM95" s="4"/>
      <c r="BN95" s="5"/>
    </row>
    <row r="96" spans="1:73" ht="17" thickBot="1" x14ac:dyDescent="0.25">
      <c r="A96" s="4" t="s">
        <v>5</v>
      </c>
      <c r="B96" s="3" t="s">
        <v>4</v>
      </c>
      <c r="C96" s="4"/>
      <c r="D96" s="3"/>
      <c r="E96" s="3"/>
      <c r="F96" s="3"/>
      <c r="G96" s="3"/>
      <c r="H96" s="3"/>
      <c r="I96" s="2"/>
      <c r="BF96" s="4" t="s">
        <v>5</v>
      </c>
      <c r="BG96" s="3" t="s">
        <v>4</v>
      </c>
      <c r="BH96" s="4"/>
      <c r="BI96" s="3"/>
      <c r="BJ96" s="3"/>
      <c r="BK96" s="3"/>
      <c r="BL96" s="3"/>
      <c r="BM96" s="3"/>
      <c r="BN96" s="2"/>
    </row>
    <row r="97" spans="1:19" ht="17" thickBot="1" x14ac:dyDescent="0.25">
      <c r="A97" s="4"/>
      <c r="B97" s="4"/>
      <c r="C97" s="4"/>
      <c r="D97" s="4"/>
      <c r="E97" s="4"/>
      <c r="F97" s="4"/>
      <c r="G97" s="4"/>
      <c r="H97" s="4"/>
      <c r="I97" s="4"/>
    </row>
    <row r="98" spans="1:19" x14ac:dyDescent="0.2">
      <c r="A98" s="20" t="s">
        <v>16</v>
      </c>
      <c r="B98" s="19" t="s">
        <v>15</v>
      </c>
      <c r="C98" s="19" t="s">
        <v>14</v>
      </c>
      <c r="D98" s="19" t="s">
        <v>13</v>
      </c>
      <c r="E98" s="19" t="s">
        <v>12</v>
      </c>
      <c r="F98" s="19" t="s">
        <v>11</v>
      </c>
      <c r="G98" s="19" t="s">
        <v>24</v>
      </c>
      <c r="H98" s="19" t="s">
        <v>25</v>
      </c>
      <c r="I98" s="18" t="s">
        <v>10</v>
      </c>
      <c r="K98" s="20" t="s">
        <v>16</v>
      </c>
      <c r="L98" s="19" t="s">
        <v>15</v>
      </c>
      <c r="M98" s="19" t="s">
        <v>14</v>
      </c>
      <c r="N98" s="19" t="s">
        <v>13</v>
      </c>
      <c r="O98" s="19" t="s">
        <v>12</v>
      </c>
      <c r="P98" s="19" t="s">
        <v>11</v>
      </c>
      <c r="Q98" s="19" t="s">
        <v>24</v>
      </c>
      <c r="R98" s="19" t="s">
        <v>25</v>
      </c>
      <c r="S98" s="18" t="s">
        <v>10</v>
      </c>
    </row>
    <row r="99" spans="1:19" x14ac:dyDescent="0.2">
      <c r="A99" s="17" t="s">
        <v>23</v>
      </c>
      <c r="B99" s="16" t="s">
        <v>26</v>
      </c>
      <c r="C99" s="4" t="s">
        <v>54</v>
      </c>
      <c r="D99" s="4"/>
      <c r="E99" s="15">
        <f>P119</f>
        <v>31.839600000000001</v>
      </c>
      <c r="F99" s="4">
        <f>AVERAGE(E99)</f>
        <v>31.839600000000001</v>
      </c>
      <c r="G99" s="4">
        <f>SUM(F99,-F106)</f>
        <v>12.679000000000002</v>
      </c>
      <c r="H99" s="4">
        <f>SUM(G102,-G99)</f>
        <v>-1.4304000000000023</v>
      </c>
      <c r="I99" s="14">
        <f>POWER(2,-H99)</f>
        <v>2.6952143222304343</v>
      </c>
      <c r="K99" s="17" t="s">
        <v>32</v>
      </c>
      <c r="L99" s="16" t="s">
        <v>26</v>
      </c>
      <c r="M99" s="4" t="s">
        <v>54</v>
      </c>
      <c r="N99" s="4"/>
      <c r="O99" s="15">
        <f>P119</f>
        <v>31.839600000000001</v>
      </c>
      <c r="P99" s="4">
        <f>AVERAGE(O99)</f>
        <v>31.839600000000001</v>
      </c>
      <c r="Q99" s="4">
        <f>SUM(P99,-P106)</f>
        <v>12.679000000000002</v>
      </c>
      <c r="R99" s="4">
        <f>SUM(Q102,-Q99)</f>
        <v>-0.14840000000000231</v>
      </c>
      <c r="S99" s="14">
        <f>POWER(2,-R99)</f>
        <v>1.1083396022566192</v>
      </c>
    </row>
    <row r="100" spans="1:19" x14ac:dyDescent="0.2">
      <c r="A100" s="4" t="s">
        <v>5</v>
      </c>
      <c r="B100" s="7"/>
      <c r="C100" s="4" t="s">
        <v>54</v>
      </c>
      <c r="D100" s="7"/>
      <c r="F100" s="4"/>
      <c r="G100" s="4"/>
      <c r="H100" s="4"/>
      <c r="I100" s="5"/>
      <c r="K100" s="4" t="s">
        <v>5</v>
      </c>
      <c r="L100" s="7"/>
      <c r="M100" s="4" t="s">
        <v>54</v>
      </c>
      <c r="N100" s="7"/>
      <c r="P100" s="4"/>
      <c r="Q100" s="4"/>
      <c r="R100" s="4"/>
      <c r="S100" s="5"/>
    </row>
    <row r="101" spans="1:19" x14ac:dyDescent="0.2">
      <c r="A101" s="4" t="s">
        <v>5</v>
      </c>
      <c r="B101" s="7"/>
      <c r="C101" s="4"/>
      <c r="D101" s="7"/>
      <c r="E101" s="4">
        <v>0</v>
      </c>
      <c r="F101" s="4"/>
      <c r="G101" s="4"/>
      <c r="H101" s="4"/>
      <c r="I101" s="5"/>
      <c r="K101" s="4" t="s">
        <v>5</v>
      </c>
      <c r="L101" s="7"/>
      <c r="M101" s="4"/>
      <c r="N101" s="7"/>
      <c r="O101" s="4">
        <v>0</v>
      </c>
      <c r="P101" s="4"/>
      <c r="Q101" s="4"/>
      <c r="R101" s="4"/>
      <c r="S101" s="5"/>
    </row>
    <row r="102" spans="1:19" x14ac:dyDescent="0.2">
      <c r="A102" s="4" t="s">
        <v>6</v>
      </c>
      <c r="B102" s="7"/>
      <c r="C102" s="4" t="s">
        <v>54</v>
      </c>
      <c r="D102" s="6"/>
      <c r="E102">
        <f>P121</f>
        <v>29.971499999999999</v>
      </c>
      <c r="F102" s="4">
        <f>AVERAGE(E102:E103)</f>
        <v>29.971499999999999</v>
      </c>
      <c r="G102" s="4">
        <f>SUM(F102,-F109)</f>
        <v>11.2486</v>
      </c>
      <c r="H102" s="4"/>
      <c r="I102" s="5"/>
      <c r="K102" s="4" t="s">
        <v>6</v>
      </c>
      <c r="L102" s="7"/>
      <c r="M102" s="4" t="s">
        <v>54</v>
      </c>
      <c r="N102" s="6"/>
      <c r="O102" s="15">
        <f>P120</f>
        <v>31.668800000000001</v>
      </c>
      <c r="P102" s="4">
        <f>AVERAGE(O102:O103)</f>
        <v>31.668800000000001</v>
      </c>
      <c r="Q102" s="4">
        <f>SUM(P102,-P109)</f>
        <v>12.5306</v>
      </c>
      <c r="R102" s="4"/>
      <c r="S102" s="5"/>
    </row>
    <row r="103" spans="1:19" x14ac:dyDescent="0.2">
      <c r="A103" s="4" t="s">
        <v>6</v>
      </c>
      <c r="B103" s="7"/>
      <c r="C103" s="4" t="s">
        <v>54</v>
      </c>
      <c r="D103" s="4"/>
      <c r="E103" s="8" t="s">
        <v>7</v>
      </c>
      <c r="F103" s="4"/>
      <c r="G103" s="4"/>
      <c r="H103" s="4"/>
      <c r="I103" s="5"/>
      <c r="K103" s="4" t="s">
        <v>6</v>
      </c>
      <c r="L103" s="7"/>
      <c r="M103" s="4" t="s">
        <v>54</v>
      </c>
      <c r="N103" s="4"/>
      <c r="O103" s="8" t="s">
        <v>7</v>
      </c>
      <c r="P103" s="4"/>
      <c r="Q103" s="4"/>
      <c r="R103" s="4"/>
      <c r="S103" s="5"/>
    </row>
    <row r="104" spans="1:19" x14ac:dyDescent="0.2">
      <c r="A104" s="4" t="s">
        <v>6</v>
      </c>
      <c r="B104" s="7"/>
      <c r="C104" s="4"/>
      <c r="D104" s="6"/>
      <c r="E104" s="4">
        <v>0</v>
      </c>
      <c r="F104" s="4"/>
      <c r="G104" s="4"/>
      <c r="H104" s="4"/>
      <c r="I104" s="5"/>
      <c r="K104" s="4" t="s">
        <v>6</v>
      </c>
      <c r="L104" s="7"/>
      <c r="M104" s="4"/>
      <c r="N104" s="6"/>
      <c r="O104" s="4">
        <v>0</v>
      </c>
      <c r="P104" s="4"/>
      <c r="Q104" s="4"/>
      <c r="R104" s="4"/>
      <c r="S104" s="5"/>
    </row>
    <row r="105" spans="1:19" ht="17" thickBot="1" x14ac:dyDescent="0.25">
      <c r="A105" s="12" t="s">
        <v>4</v>
      </c>
      <c r="B105" s="7"/>
      <c r="C105" s="4"/>
      <c r="D105" s="11"/>
      <c r="E105" s="11"/>
      <c r="F105" s="11"/>
      <c r="G105" s="4"/>
      <c r="H105" s="4"/>
      <c r="I105" s="5"/>
      <c r="K105" s="12" t="s">
        <v>4</v>
      </c>
      <c r="L105" s="7"/>
      <c r="M105" s="4"/>
      <c r="N105" s="11"/>
      <c r="O105" s="11"/>
      <c r="P105" s="11"/>
      <c r="Q105" s="4"/>
      <c r="R105" s="4"/>
      <c r="S105" s="5"/>
    </row>
    <row r="106" spans="1:19" ht="17" thickTop="1" x14ac:dyDescent="0.2">
      <c r="A106" s="4" t="s">
        <v>8</v>
      </c>
      <c r="B106" s="7"/>
      <c r="C106" s="4" t="s">
        <v>20</v>
      </c>
      <c r="D106" s="7"/>
      <c r="E106" s="10">
        <f>O119</f>
        <v>19.160599999999999</v>
      </c>
      <c r="F106" s="4">
        <f>AVERAGE(E106)</f>
        <v>19.160599999999999</v>
      </c>
      <c r="G106" s="4"/>
      <c r="H106" s="4"/>
      <c r="I106" s="5"/>
      <c r="K106" s="4" t="s">
        <v>8</v>
      </c>
      <c r="L106" s="7"/>
      <c r="M106" s="4" t="s">
        <v>20</v>
      </c>
      <c r="N106" s="7"/>
      <c r="O106" s="10">
        <f>O119</f>
        <v>19.160599999999999</v>
      </c>
      <c r="P106" s="4">
        <f>AVERAGE(O106)</f>
        <v>19.160599999999999</v>
      </c>
      <c r="Q106" s="4"/>
      <c r="R106" s="4"/>
      <c r="S106" s="5"/>
    </row>
    <row r="107" spans="1:19" x14ac:dyDescent="0.2">
      <c r="A107" s="4" t="s">
        <v>5</v>
      </c>
      <c r="B107" s="7"/>
      <c r="C107" s="4" t="s">
        <v>20</v>
      </c>
      <c r="D107" s="7"/>
      <c r="F107" s="4"/>
      <c r="G107" s="4"/>
      <c r="H107" s="4"/>
      <c r="I107" s="5"/>
      <c r="K107" s="4" t="s">
        <v>5</v>
      </c>
      <c r="L107" s="7"/>
      <c r="M107" s="4" t="s">
        <v>20</v>
      </c>
      <c r="N107" s="7"/>
      <c r="P107" s="4"/>
      <c r="Q107" s="4"/>
      <c r="R107" s="4"/>
      <c r="S107" s="5"/>
    </row>
    <row r="108" spans="1:19" x14ac:dyDescent="0.2">
      <c r="A108" s="4" t="s">
        <v>5</v>
      </c>
      <c r="B108" s="7"/>
      <c r="C108" s="4"/>
      <c r="D108" s="7"/>
      <c r="E108" s="4">
        <v>0</v>
      </c>
      <c r="F108" s="4"/>
      <c r="G108" s="4"/>
      <c r="H108" s="4"/>
      <c r="I108" s="5"/>
      <c r="K108" s="4" t="s">
        <v>5</v>
      </c>
      <c r="L108" s="7"/>
      <c r="M108" s="4"/>
      <c r="N108" s="7"/>
      <c r="O108" s="4">
        <v>0</v>
      </c>
      <c r="P108" s="4"/>
      <c r="Q108" s="4"/>
      <c r="R108" s="4"/>
      <c r="S108" s="5"/>
    </row>
    <row r="109" spans="1:19" x14ac:dyDescent="0.2">
      <c r="A109" s="4" t="s">
        <v>6</v>
      </c>
      <c r="B109" s="7"/>
      <c r="C109" s="4" t="s">
        <v>20</v>
      </c>
      <c r="D109" s="6"/>
      <c r="E109">
        <f>O121</f>
        <v>18.722899999999999</v>
      </c>
      <c r="F109" s="4">
        <f>AVERAGE(E109:E110)</f>
        <v>18.722899999999999</v>
      </c>
      <c r="G109" s="4"/>
      <c r="H109" s="4"/>
      <c r="I109" s="5"/>
      <c r="K109" s="4" t="s">
        <v>6</v>
      </c>
      <c r="L109" s="7"/>
      <c r="M109" s="4" t="s">
        <v>20</v>
      </c>
      <c r="N109" s="6"/>
      <c r="O109" s="21">
        <f>O120</f>
        <v>19.138200000000001</v>
      </c>
      <c r="P109" s="4">
        <f>AVERAGE(O109:O110)</f>
        <v>19.138200000000001</v>
      </c>
      <c r="Q109" s="4"/>
      <c r="R109" s="4"/>
      <c r="S109" s="5"/>
    </row>
    <row r="110" spans="1:19" x14ac:dyDescent="0.2">
      <c r="A110" s="4" t="s">
        <v>6</v>
      </c>
      <c r="B110" s="7"/>
      <c r="C110" s="4" t="s">
        <v>20</v>
      </c>
      <c r="D110" s="6"/>
      <c r="E110" s="8" t="s">
        <v>7</v>
      </c>
      <c r="F110" s="4"/>
      <c r="G110" s="4"/>
      <c r="H110" s="4"/>
      <c r="I110" s="5"/>
      <c r="K110" s="4" t="s">
        <v>6</v>
      </c>
      <c r="L110" s="7"/>
      <c r="M110" s="4" t="s">
        <v>20</v>
      </c>
      <c r="N110" s="6"/>
      <c r="O110" s="8" t="s">
        <v>7</v>
      </c>
      <c r="P110" s="4"/>
      <c r="Q110" s="4"/>
      <c r="R110" s="4"/>
      <c r="S110" s="5"/>
    </row>
    <row r="111" spans="1:19" x14ac:dyDescent="0.2">
      <c r="A111" s="4" t="s">
        <v>6</v>
      </c>
      <c r="B111" s="7"/>
      <c r="C111" s="4"/>
      <c r="D111" s="6"/>
      <c r="E111" s="4">
        <v>0</v>
      </c>
      <c r="F111" s="4"/>
      <c r="G111" s="4"/>
      <c r="H111" s="4"/>
      <c r="I111" s="5"/>
      <c r="K111" s="4" t="s">
        <v>6</v>
      </c>
      <c r="L111" s="7"/>
      <c r="M111" s="4"/>
      <c r="N111" s="6"/>
      <c r="O111" s="4">
        <v>0</v>
      </c>
      <c r="P111" s="4"/>
      <c r="Q111" s="4"/>
      <c r="R111" s="4"/>
      <c r="S111" s="5"/>
    </row>
    <row r="112" spans="1:19" ht="17" thickBot="1" x14ac:dyDescent="0.25">
      <c r="A112" s="4" t="s">
        <v>5</v>
      </c>
      <c r="B112" s="3" t="s">
        <v>4</v>
      </c>
      <c r="C112" s="4"/>
      <c r="D112" s="3"/>
      <c r="E112" s="3"/>
      <c r="F112" s="3"/>
      <c r="G112" s="3"/>
      <c r="H112" s="3"/>
      <c r="I112" s="2"/>
      <c r="K112" s="4" t="s">
        <v>5</v>
      </c>
      <c r="L112" s="3" t="s">
        <v>4</v>
      </c>
      <c r="M112" s="4"/>
      <c r="N112" s="3"/>
      <c r="O112" s="3"/>
      <c r="P112" s="3"/>
      <c r="Q112" s="3"/>
      <c r="R112" s="3"/>
      <c r="S112" s="2"/>
    </row>
    <row r="113" spans="1:16" ht="17" thickBot="1" x14ac:dyDescent="0.25"/>
    <row r="114" spans="1:16" x14ac:dyDescent="0.2">
      <c r="A114" s="20" t="s">
        <v>16</v>
      </c>
      <c r="B114" s="19" t="s">
        <v>15</v>
      </c>
      <c r="C114" s="19" t="s">
        <v>14</v>
      </c>
      <c r="D114" s="19" t="s">
        <v>13</v>
      </c>
      <c r="E114" s="19" t="s">
        <v>12</v>
      </c>
      <c r="F114" s="19" t="s">
        <v>11</v>
      </c>
      <c r="G114" s="19" t="s">
        <v>24</v>
      </c>
      <c r="H114" s="19" t="s">
        <v>25</v>
      </c>
      <c r="I114" s="18" t="s">
        <v>10</v>
      </c>
    </row>
    <row r="115" spans="1:16" x14ac:dyDescent="0.2">
      <c r="A115" s="17" t="s">
        <v>23</v>
      </c>
      <c r="B115" s="16" t="s">
        <v>28</v>
      </c>
      <c r="C115" s="4" t="s">
        <v>54</v>
      </c>
      <c r="D115" s="4"/>
      <c r="E115" s="15">
        <f>P119</f>
        <v>31.839600000000001</v>
      </c>
      <c r="F115" s="4">
        <f>AVERAGE(E115:E116)</f>
        <v>31.839600000000001</v>
      </c>
      <c r="G115" s="4">
        <f>SUM(F115,-F122)</f>
        <v>12.679000000000002</v>
      </c>
      <c r="H115" s="4">
        <f>SUM(G118,-G115)</f>
        <v>-1.6155000000000008</v>
      </c>
      <c r="I115" s="14">
        <f>POWER(2,-H115)</f>
        <v>3.0641777732779847</v>
      </c>
    </row>
    <row r="116" spans="1:16" x14ac:dyDescent="0.2">
      <c r="A116" s="4" t="s">
        <v>5</v>
      </c>
      <c r="B116" s="7"/>
      <c r="C116" s="4" t="s">
        <v>54</v>
      </c>
      <c r="D116" s="7"/>
      <c r="E116" s="8" t="s">
        <v>7</v>
      </c>
      <c r="F116" s="4"/>
      <c r="G116" s="4"/>
      <c r="H116" s="4"/>
      <c r="I116" s="5"/>
    </row>
    <row r="117" spans="1:16" x14ac:dyDescent="0.2">
      <c r="A117" s="4" t="s">
        <v>5</v>
      </c>
      <c r="B117" s="7"/>
      <c r="C117" s="4"/>
      <c r="D117" s="7"/>
      <c r="E117" s="4">
        <v>0</v>
      </c>
      <c r="F117" s="4"/>
      <c r="G117" s="4"/>
      <c r="H117" s="4"/>
      <c r="I117" s="5"/>
    </row>
    <row r="118" spans="1:16" x14ac:dyDescent="0.2">
      <c r="A118" s="4" t="s">
        <v>6</v>
      </c>
      <c r="B118" s="7"/>
      <c r="C118" s="4" t="s">
        <v>54</v>
      </c>
      <c r="D118" s="6"/>
      <c r="E118">
        <f>P122</f>
        <v>29.9072</v>
      </c>
      <c r="F118" s="4">
        <f>AVERAGE(E118:E119)</f>
        <v>29.9072</v>
      </c>
      <c r="G118" s="4">
        <f>SUM(F118,-F125)</f>
        <v>11.063500000000001</v>
      </c>
      <c r="H118" s="4"/>
      <c r="I118" s="5"/>
      <c r="O118" s="13" t="s">
        <v>20</v>
      </c>
      <c r="P118" s="13" t="s">
        <v>54</v>
      </c>
    </row>
    <row r="119" spans="1:16" x14ac:dyDescent="0.2">
      <c r="A119" s="4" t="s">
        <v>6</v>
      </c>
      <c r="B119" s="7"/>
      <c r="C119" s="4" t="s">
        <v>54</v>
      </c>
      <c r="D119" s="4"/>
      <c r="E119" s="8" t="s">
        <v>7</v>
      </c>
      <c r="F119" s="4"/>
      <c r="G119" s="4"/>
      <c r="H119" s="4"/>
      <c r="I119" s="5"/>
      <c r="N119" s="26" t="s">
        <v>79</v>
      </c>
      <c r="O119" s="26">
        <v>19.160599999999999</v>
      </c>
      <c r="P119" s="26">
        <v>31.839600000000001</v>
      </c>
    </row>
    <row r="120" spans="1:16" x14ac:dyDescent="0.2">
      <c r="A120" s="4" t="s">
        <v>6</v>
      </c>
      <c r="B120" s="7"/>
      <c r="C120" s="4"/>
      <c r="D120" s="6"/>
      <c r="E120" s="4">
        <v>0</v>
      </c>
      <c r="F120" s="4"/>
      <c r="G120" s="4"/>
      <c r="H120" s="4"/>
      <c r="I120" s="5"/>
      <c r="N120" s="26" t="s">
        <v>80</v>
      </c>
      <c r="O120" s="26">
        <v>19.138200000000001</v>
      </c>
      <c r="P120" s="26">
        <v>31.668800000000001</v>
      </c>
    </row>
    <row r="121" spans="1:16" ht="17" thickBot="1" x14ac:dyDescent="0.25">
      <c r="A121" s="12" t="s">
        <v>4</v>
      </c>
      <c r="B121" s="7"/>
      <c r="C121" s="4"/>
      <c r="D121" s="11"/>
      <c r="E121" s="11"/>
      <c r="F121" s="11"/>
      <c r="G121" s="4"/>
      <c r="H121" s="4"/>
      <c r="I121" s="5"/>
      <c r="N121" s="26" t="s">
        <v>68</v>
      </c>
      <c r="O121" s="26">
        <v>18.722899999999999</v>
      </c>
      <c r="P121" s="26">
        <v>29.971499999999999</v>
      </c>
    </row>
    <row r="122" spans="1:16" ht="17" thickTop="1" x14ac:dyDescent="0.2">
      <c r="A122" s="4" t="s">
        <v>8</v>
      </c>
      <c r="B122" s="7"/>
      <c r="C122" s="4" t="s">
        <v>20</v>
      </c>
      <c r="D122" s="7"/>
      <c r="E122" s="10">
        <f>O119</f>
        <v>19.160599999999999</v>
      </c>
      <c r="F122" s="4">
        <f>AVERAGE(E122:E123)</f>
        <v>19.160599999999999</v>
      </c>
      <c r="G122" s="4"/>
      <c r="H122" s="4"/>
      <c r="I122" s="5"/>
      <c r="N122" s="26" t="s">
        <v>68</v>
      </c>
      <c r="O122" s="26">
        <v>18.843699999999998</v>
      </c>
      <c r="P122" s="26">
        <v>29.9072</v>
      </c>
    </row>
    <row r="123" spans="1:16" x14ac:dyDescent="0.2">
      <c r="A123" s="4" t="s">
        <v>5</v>
      </c>
      <c r="B123" s="7"/>
      <c r="C123" s="4" t="s">
        <v>20</v>
      </c>
      <c r="D123" s="7"/>
      <c r="E123" s="8" t="s">
        <v>7</v>
      </c>
      <c r="F123" s="4"/>
      <c r="G123" s="4"/>
      <c r="H123" s="4"/>
      <c r="I123" s="5"/>
    </row>
    <row r="124" spans="1:16" x14ac:dyDescent="0.2">
      <c r="A124" s="4" t="s">
        <v>5</v>
      </c>
      <c r="B124" s="7"/>
      <c r="C124" s="4"/>
      <c r="D124" s="7"/>
      <c r="E124" s="4">
        <v>0</v>
      </c>
      <c r="F124" s="4"/>
      <c r="G124" s="4"/>
      <c r="H124" s="4"/>
      <c r="I124" s="5"/>
    </row>
    <row r="125" spans="1:16" x14ac:dyDescent="0.2">
      <c r="A125" s="4" t="s">
        <v>6</v>
      </c>
      <c r="B125" s="7"/>
      <c r="C125" s="4" t="s">
        <v>20</v>
      </c>
      <c r="D125" s="6"/>
      <c r="E125">
        <f>O122</f>
        <v>18.843699999999998</v>
      </c>
      <c r="F125" s="4">
        <f>AVERAGE(E125:E126)</f>
        <v>18.843699999999998</v>
      </c>
      <c r="G125" s="4"/>
      <c r="H125" s="4"/>
      <c r="I125" s="5"/>
    </row>
    <row r="126" spans="1:16" x14ac:dyDescent="0.2">
      <c r="A126" s="4" t="s">
        <v>6</v>
      </c>
      <c r="B126" s="7"/>
      <c r="C126" s="4" t="s">
        <v>20</v>
      </c>
      <c r="D126" s="6"/>
      <c r="E126" s="8" t="s">
        <v>7</v>
      </c>
      <c r="F126" s="4"/>
      <c r="G126" s="4"/>
      <c r="H126" s="4"/>
      <c r="I126" s="5"/>
    </row>
    <row r="127" spans="1:16" x14ac:dyDescent="0.2">
      <c r="A127" s="4" t="s">
        <v>6</v>
      </c>
      <c r="B127" s="7"/>
      <c r="C127" s="4"/>
      <c r="D127" s="6"/>
      <c r="E127" s="4">
        <v>0</v>
      </c>
      <c r="F127" s="4"/>
      <c r="G127" s="4"/>
      <c r="H127" s="4"/>
      <c r="I127" s="5"/>
    </row>
    <row r="128" spans="1:16" ht="17" thickBot="1" x14ac:dyDescent="0.25">
      <c r="A128" s="4" t="s">
        <v>5</v>
      </c>
      <c r="B128" s="3" t="s">
        <v>4</v>
      </c>
      <c r="C128" s="4"/>
      <c r="D128" s="3"/>
      <c r="E128" s="3"/>
      <c r="F128" s="3"/>
      <c r="G128" s="3"/>
      <c r="H128" s="3"/>
      <c r="I128" s="2"/>
    </row>
    <row r="129" spans="1:19" ht="17" thickBot="1" x14ac:dyDescent="0.25"/>
    <row r="130" spans="1:19" x14ac:dyDescent="0.2">
      <c r="A130" s="20" t="s">
        <v>16</v>
      </c>
      <c r="B130" s="19" t="s">
        <v>15</v>
      </c>
      <c r="C130" s="19" t="s">
        <v>14</v>
      </c>
      <c r="D130" s="19" t="s">
        <v>13</v>
      </c>
      <c r="E130" s="19" t="s">
        <v>12</v>
      </c>
      <c r="F130" s="19" t="s">
        <v>11</v>
      </c>
      <c r="G130" s="19" t="s">
        <v>24</v>
      </c>
      <c r="H130" s="19" t="s">
        <v>25</v>
      </c>
      <c r="I130" s="18" t="s">
        <v>10</v>
      </c>
      <c r="K130" s="20" t="s">
        <v>16</v>
      </c>
      <c r="L130" s="19" t="s">
        <v>15</v>
      </c>
      <c r="M130" s="19" t="s">
        <v>14</v>
      </c>
      <c r="N130" s="19" t="s">
        <v>13</v>
      </c>
      <c r="O130" s="19" t="s">
        <v>12</v>
      </c>
      <c r="P130" s="19" t="s">
        <v>11</v>
      </c>
      <c r="Q130" s="19" t="s">
        <v>24</v>
      </c>
      <c r="R130" s="19" t="s">
        <v>25</v>
      </c>
      <c r="S130" s="18" t="s">
        <v>10</v>
      </c>
    </row>
    <row r="131" spans="1:19" x14ac:dyDescent="0.2">
      <c r="A131" s="17" t="s">
        <v>9</v>
      </c>
      <c r="B131" s="16" t="s">
        <v>26</v>
      </c>
      <c r="C131" s="4" t="s">
        <v>54</v>
      </c>
      <c r="D131" s="4"/>
      <c r="E131" s="15">
        <f>P151</f>
        <v>30.652699999999999</v>
      </c>
      <c r="F131" s="4">
        <f>AVERAGE(E131)</f>
        <v>30.652699999999999</v>
      </c>
      <c r="G131" s="4">
        <f>SUM(F131,-F138)</f>
        <v>11.189</v>
      </c>
      <c r="H131" s="4">
        <f>SUM(G134,-G131)</f>
        <v>0.18629999999999924</v>
      </c>
      <c r="I131" s="14">
        <f>POWER(2,-H131)</f>
        <v>0.87885678877767048</v>
      </c>
      <c r="K131" s="17" t="s">
        <v>33</v>
      </c>
      <c r="L131" s="16" t="s">
        <v>26</v>
      </c>
      <c r="M131" s="4" t="s">
        <v>54</v>
      </c>
      <c r="N131" s="4"/>
      <c r="O131" s="15">
        <f>P151</f>
        <v>30.652699999999999</v>
      </c>
      <c r="P131" s="4">
        <f>AVERAGE(O131)</f>
        <v>30.652699999999999</v>
      </c>
      <c r="Q131" s="4">
        <f>SUM(P131,-P138)</f>
        <v>11.189</v>
      </c>
      <c r="R131" s="4">
        <f>SUM(Q134,-Q131)</f>
        <v>0.23870000000000147</v>
      </c>
      <c r="S131" s="14">
        <f>POWER(2,-R131)</f>
        <v>0.84750865109352524</v>
      </c>
    </row>
    <row r="132" spans="1:19" x14ac:dyDescent="0.2">
      <c r="A132" s="4" t="s">
        <v>5</v>
      </c>
      <c r="B132" s="7"/>
      <c r="C132" s="4" t="s">
        <v>54</v>
      </c>
      <c r="D132" s="7"/>
      <c r="F132" s="4"/>
      <c r="G132" s="4"/>
      <c r="H132" s="4"/>
      <c r="I132" s="5"/>
      <c r="K132" s="4" t="s">
        <v>5</v>
      </c>
      <c r="L132" s="7"/>
      <c r="M132" s="4" t="s">
        <v>54</v>
      </c>
      <c r="N132" s="7"/>
      <c r="P132" s="4"/>
      <c r="Q132" s="4"/>
      <c r="R132" s="4"/>
      <c r="S132" s="5"/>
    </row>
    <row r="133" spans="1:19" x14ac:dyDescent="0.2">
      <c r="A133" s="4" t="s">
        <v>5</v>
      </c>
      <c r="B133" s="7"/>
      <c r="C133" s="4"/>
      <c r="D133" s="7"/>
      <c r="E133" s="4">
        <v>0</v>
      </c>
      <c r="F133" s="4"/>
      <c r="G133" s="4"/>
      <c r="H133" s="4"/>
      <c r="I133" s="5"/>
      <c r="K133" s="4" t="s">
        <v>5</v>
      </c>
      <c r="L133" s="7"/>
      <c r="M133" s="4"/>
      <c r="N133" s="7"/>
      <c r="O133" s="4">
        <v>0</v>
      </c>
      <c r="P133" s="4"/>
      <c r="Q133" s="4"/>
      <c r="R133" s="4"/>
      <c r="S133" s="5"/>
    </row>
    <row r="134" spans="1:19" x14ac:dyDescent="0.2">
      <c r="A134" s="4" t="s">
        <v>6</v>
      </c>
      <c r="B134" s="7"/>
      <c r="C134" s="4" t="s">
        <v>54</v>
      </c>
      <c r="D134" s="6"/>
      <c r="E134">
        <f>P153</f>
        <v>28.632999999999999</v>
      </c>
      <c r="F134" s="4">
        <f>AVERAGE(E134:E135)</f>
        <v>28.632999999999999</v>
      </c>
      <c r="G134" s="4">
        <f>SUM(F134,-F141)</f>
        <v>11.375299999999999</v>
      </c>
      <c r="H134" s="4"/>
      <c r="I134" s="5"/>
      <c r="K134" s="4" t="s">
        <v>6</v>
      </c>
      <c r="L134" s="7"/>
      <c r="M134" s="4" t="s">
        <v>54</v>
      </c>
      <c r="N134" s="6"/>
      <c r="O134" s="15">
        <f>P152</f>
        <v>30.838200000000001</v>
      </c>
      <c r="P134" s="4">
        <f>AVERAGE(O134:O135)</f>
        <v>30.838200000000001</v>
      </c>
      <c r="Q134" s="4">
        <f>SUM(P134,-P141)</f>
        <v>11.427700000000002</v>
      </c>
      <c r="R134" s="4"/>
      <c r="S134" s="5"/>
    </row>
    <row r="135" spans="1:19" x14ac:dyDescent="0.2">
      <c r="A135" s="4" t="s">
        <v>6</v>
      </c>
      <c r="B135" s="7"/>
      <c r="C135" s="4" t="s">
        <v>54</v>
      </c>
      <c r="D135" s="4"/>
      <c r="E135" s="8" t="s">
        <v>7</v>
      </c>
      <c r="F135" s="4"/>
      <c r="G135" s="4"/>
      <c r="H135" s="4"/>
      <c r="I135" s="5"/>
      <c r="K135" s="4" t="s">
        <v>6</v>
      </c>
      <c r="L135" s="7"/>
      <c r="M135" s="4" t="s">
        <v>54</v>
      </c>
      <c r="N135" s="4"/>
      <c r="O135" s="8" t="s">
        <v>7</v>
      </c>
      <c r="P135" s="4"/>
      <c r="Q135" s="4"/>
      <c r="R135" s="4"/>
      <c r="S135" s="5"/>
    </row>
    <row r="136" spans="1:19" x14ac:dyDescent="0.2">
      <c r="A136" s="4" t="s">
        <v>6</v>
      </c>
      <c r="B136" s="7"/>
      <c r="C136" s="4"/>
      <c r="D136" s="6"/>
      <c r="E136" s="4">
        <v>0</v>
      </c>
      <c r="F136" s="4"/>
      <c r="G136" s="4"/>
      <c r="H136" s="4"/>
      <c r="I136" s="5"/>
      <c r="K136" s="4" t="s">
        <v>6</v>
      </c>
      <c r="L136" s="7"/>
      <c r="M136" s="4"/>
      <c r="N136" s="6"/>
      <c r="O136" s="4">
        <v>0</v>
      </c>
      <c r="P136" s="4"/>
      <c r="Q136" s="4"/>
      <c r="R136" s="4"/>
      <c r="S136" s="5"/>
    </row>
    <row r="137" spans="1:19" ht="17" thickBot="1" x14ac:dyDescent="0.25">
      <c r="A137" s="12" t="s">
        <v>4</v>
      </c>
      <c r="B137" s="7"/>
      <c r="C137" s="4"/>
      <c r="D137" s="11"/>
      <c r="E137" s="11"/>
      <c r="F137" s="11"/>
      <c r="G137" s="4"/>
      <c r="H137" s="4"/>
      <c r="I137" s="5"/>
      <c r="K137" s="12" t="s">
        <v>4</v>
      </c>
      <c r="L137" s="7"/>
      <c r="M137" s="4"/>
      <c r="N137" s="11"/>
      <c r="O137" s="11"/>
      <c r="P137" s="11"/>
      <c r="Q137" s="4"/>
      <c r="R137" s="4"/>
      <c r="S137" s="5"/>
    </row>
    <row r="138" spans="1:19" ht="17" thickTop="1" x14ac:dyDescent="0.2">
      <c r="A138" s="4" t="s">
        <v>8</v>
      </c>
      <c r="B138" s="7"/>
      <c r="C138" s="4" t="s">
        <v>20</v>
      </c>
      <c r="D138" s="7"/>
      <c r="E138" s="10">
        <f>O151</f>
        <v>19.463699999999999</v>
      </c>
      <c r="F138" s="4">
        <f>AVERAGE(E138)</f>
        <v>19.463699999999999</v>
      </c>
      <c r="G138" s="4"/>
      <c r="H138" s="4"/>
      <c r="I138" s="5"/>
      <c r="K138" s="4" t="s">
        <v>8</v>
      </c>
      <c r="L138" s="7"/>
      <c r="M138" s="4" t="s">
        <v>20</v>
      </c>
      <c r="N138" s="7"/>
      <c r="O138" s="10">
        <f>O151</f>
        <v>19.463699999999999</v>
      </c>
      <c r="P138" s="4">
        <f>AVERAGE(O138)</f>
        <v>19.463699999999999</v>
      </c>
      <c r="Q138" s="4"/>
      <c r="R138" s="4"/>
      <c r="S138" s="5"/>
    </row>
    <row r="139" spans="1:19" x14ac:dyDescent="0.2">
      <c r="A139" s="4" t="s">
        <v>5</v>
      </c>
      <c r="B139" s="7"/>
      <c r="C139" s="4" t="s">
        <v>20</v>
      </c>
      <c r="D139" s="7"/>
      <c r="F139" s="4"/>
      <c r="G139" s="4"/>
      <c r="H139" s="4"/>
      <c r="I139" s="5"/>
      <c r="K139" s="4" t="s">
        <v>5</v>
      </c>
      <c r="L139" s="7"/>
      <c r="M139" s="4" t="s">
        <v>20</v>
      </c>
      <c r="N139" s="7"/>
      <c r="P139" s="4"/>
      <c r="Q139" s="4"/>
      <c r="R139" s="4"/>
      <c r="S139" s="5"/>
    </row>
    <row r="140" spans="1:19" x14ac:dyDescent="0.2">
      <c r="A140" s="4" t="s">
        <v>5</v>
      </c>
      <c r="B140" s="7"/>
      <c r="C140" s="4"/>
      <c r="D140" s="7"/>
      <c r="E140" s="4">
        <v>0</v>
      </c>
      <c r="F140" s="4"/>
      <c r="G140" s="4"/>
      <c r="H140" s="4"/>
      <c r="I140" s="5"/>
      <c r="K140" s="4" t="s">
        <v>5</v>
      </c>
      <c r="L140" s="7"/>
      <c r="M140" s="4"/>
      <c r="N140" s="7"/>
      <c r="O140" s="4">
        <v>0</v>
      </c>
      <c r="P140" s="4"/>
      <c r="Q140" s="4"/>
      <c r="R140" s="4"/>
      <c r="S140" s="5"/>
    </row>
    <row r="141" spans="1:19" x14ac:dyDescent="0.2">
      <c r="A141" s="4" t="s">
        <v>6</v>
      </c>
      <c r="B141" s="7"/>
      <c r="C141" s="4" t="s">
        <v>20</v>
      </c>
      <c r="D141" s="6"/>
      <c r="E141">
        <f>O153</f>
        <v>17.2577</v>
      </c>
      <c r="F141" s="4">
        <f>AVERAGE(E141:E142)</f>
        <v>17.2577</v>
      </c>
      <c r="G141" s="4"/>
      <c r="H141" s="4"/>
      <c r="I141" s="5"/>
      <c r="K141" s="4" t="s">
        <v>6</v>
      </c>
      <c r="L141" s="7"/>
      <c r="M141" s="4" t="s">
        <v>20</v>
      </c>
      <c r="N141" s="6"/>
      <c r="O141" s="21">
        <f>O152</f>
        <v>19.410499999999999</v>
      </c>
      <c r="P141" s="4">
        <f>AVERAGE(O141:O142)</f>
        <v>19.410499999999999</v>
      </c>
      <c r="Q141" s="4"/>
      <c r="R141" s="4"/>
      <c r="S141" s="5"/>
    </row>
    <row r="142" spans="1:19" x14ac:dyDescent="0.2">
      <c r="A142" s="4" t="s">
        <v>6</v>
      </c>
      <c r="B142" s="7"/>
      <c r="C142" s="4" t="s">
        <v>20</v>
      </c>
      <c r="D142" s="6"/>
      <c r="E142" s="8" t="s">
        <v>7</v>
      </c>
      <c r="F142" s="4"/>
      <c r="G142" s="4"/>
      <c r="H142" s="4"/>
      <c r="I142" s="5"/>
      <c r="K142" s="4" t="s">
        <v>6</v>
      </c>
      <c r="L142" s="7"/>
      <c r="M142" s="4" t="s">
        <v>20</v>
      </c>
      <c r="N142" s="6"/>
      <c r="O142" s="8" t="s">
        <v>7</v>
      </c>
      <c r="P142" s="4"/>
      <c r="Q142" s="4"/>
      <c r="R142" s="4"/>
      <c r="S142" s="5"/>
    </row>
    <row r="143" spans="1:19" x14ac:dyDescent="0.2">
      <c r="A143" s="4" t="s">
        <v>6</v>
      </c>
      <c r="B143" s="7"/>
      <c r="C143" s="4"/>
      <c r="D143" s="6"/>
      <c r="E143" s="4">
        <v>0</v>
      </c>
      <c r="F143" s="4"/>
      <c r="G143" s="4"/>
      <c r="H143" s="4"/>
      <c r="I143" s="5"/>
      <c r="K143" s="4" t="s">
        <v>6</v>
      </c>
      <c r="L143" s="7"/>
      <c r="M143" s="4"/>
      <c r="N143" s="6"/>
      <c r="O143" s="4">
        <v>0</v>
      </c>
      <c r="P143" s="4"/>
      <c r="Q143" s="4"/>
      <c r="R143" s="4"/>
      <c r="S143" s="5"/>
    </row>
    <row r="144" spans="1:19" ht="17" thickBot="1" x14ac:dyDescent="0.25">
      <c r="A144" s="4" t="s">
        <v>5</v>
      </c>
      <c r="B144" s="3" t="s">
        <v>4</v>
      </c>
      <c r="C144" s="4"/>
      <c r="D144" s="3"/>
      <c r="E144" s="3"/>
      <c r="F144" s="3"/>
      <c r="G144" s="3"/>
      <c r="H144" s="3"/>
      <c r="I144" s="2"/>
      <c r="K144" s="4" t="s">
        <v>5</v>
      </c>
      <c r="L144" s="3" t="s">
        <v>4</v>
      </c>
      <c r="M144" s="4"/>
      <c r="N144" s="3"/>
      <c r="O144" s="3"/>
      <c r="P144" s="3"/>
      <c r="Q144" s="3"/>
      <c r="R144" s="3"/>
      <c r="S144" s="2"/>
    </row>
    <row r="145" spans="1:16" ht="17" thickBot="1" x14ac:dyDescent="0.25"/>
    <row r="146" spans="1:16" x14ac:dyDescent="0.2">
      <c r="A146" s="20" t="s">
        <v>16</v>
      </c>
      <c r="B146" s="19" t="s">
        <v>15</v>
      </c>
      <c r="C146" s="19" t="s">
        <v>14</v>
      </c>
      <c r="D146" s="19" t="s">
        <v>13</v>
      </c>
      <c r="E146" s="19" t="s">
        <v>12</v>
      </c>
      <c r="F146" s="19" t="s">
        <v>11</v>
      </c>
      <c r="G146" s="19" t="s">
        <v>24</v>
      </c>
      <c r="H146" s="19" t="s">
        <v>25</v>
      </c>
      <c r="I146" s="18" t="s">
        <v>10</v>
      </c>
    </row>
    <row r="147" spans="1:16" x14ac:dyDescent="0.2">
      <c r="A147" s="17" t="s">
        <v>9</v>
      </c>
      <c r="B147" s="16" t="s">
        <v>28</v>
      </c>
      <c r="C147" s="4" t="s">
        <v>54</v>
      </c>
      <c r="D147" s="4"/>
      <c r="E147" s="15">
        <f>P151</f>
        <v>30.652699999999999</v>
      </c>
      <c r="F147" s="4">
        <f>AVERAGE(E147:E148)</f>
        <v>30.652699999999999</v>
      </c>
      <c r="G147" s="4">
        <f>SUM(F147,-F154)</f>
        <v>11.189</v>
      </c>
      <c r="H147" s="4">
        <f>SUM(G150,-G147)</f>
        <v>0.12819999999999965</v>
      </c>
      <c r="I147" s="14">
        <f>POWER(2,-H147)</f>
        <v>0.91497231723910133</v>
      </c>
    </row>
    <row r="148" spans="1:16" x14ac:dyDescent="0.2">
      <c r="A148" s="4" t="s">
        <v>5</v>
      </c>
      <c r="B148" s="7"/>
      <c r="C148" s="4" t="s">
        <v>54</v>
      </c>
      <c r="D148" s="7"/>
      <c r="E148" s="8" t="s">
        <v>7</v>
      </c>
      <c r="F148" s="4"/>
      <c r="G148" s="4"/>
      <c r="H148" s="4"/>
      <c r="I148" s="5"/>
    </row>
    <row r="149" spans="1:16" x14ac:dyDescent="0.2">
      <c r="A149" s="4" t="s">
        <v>5</v>
      </c>
      <c r="B149" s="7"/>
      <c r="C149" s="4"/>
      <c r="D149" s="7"/>
      <c r="E149" s="4">
        <v>0</v>
      </c>
      <c r="F149" s="4"/>
      <c r="G149" s="4"/>
      <c r="H149" s="4"/>
      <c r="I149" s="5"/>
    </row>
    <row r="150" spans="1:16" x14ac:dyDescent="0.2">
      <c r="A150" s="4" t="s">
        <v>6</v>
      </c>
      <c r="B150" s="7"/>
      <c r="C150" s="4" t="s">
        <v>54</v>
      </c>
      <c r="D150" s="6"/>
      <c r="E150">
        <f>P154</f>
        <v>28.656500000000001</v>
      </c>
      <c r="F150" s="4">
        <f>AVERAGE(E150:E151)</f>
        <v>28.656500000000001</v>
      </c>
      <c r="G150" s="4">
        <f>SUM(F150,-F157)</f>
        <v>11.3172</v>
      </c>
      <c r="H150" s="4"/>
      <c r="I150" s="5"/>
      <c r="O150" s="13" t="s">
        <v>20</v>
      </c>
      <c r="P150" s="13" t="s">
        <v>54</v>
      </c>
    </row>
    <row r="151" spans="1:16" x14ac:dyDescent="0.2">
      <c r="A151" s="4" t="s">
        <v>6</v>
      </c>
      <c r="B151" s="7"/>
      <c r="C151" s="4" t="s">
        <v>54</v>
      </c>
      <c r="D151" s="4"/>
      <c r="E151" s="8" t="s">
        <v>7</v>
      </c>
      <c r="F151" s="4"/>
      <c r="G151" s="4"/>
      <c r="H151" s="4"/>
      <c r="I151" s="5"/>
      <c r="N151" s="9" t="s">
        <v>81</v>
      </c>
      <c r="O151" s="9">
        <v>19.463699999999999</v>
      </c>
      <c r="P151" s="9">
        <v>30.652699999999999</v>
      </c>
    </row>
    <row r="152" spans="1:16" x14ac:dyDescent="0.2">
      <c r="A152" s="4" t="s">
        <v>6</v>
      </c>
      <c r="B152" s="7"/>
      <c r="C152" s="4"/>
      <c r="D152" s="6"/>
      <c r="E152" s="4">
        <v>0</v>
      </c>
      <c r="F152" s="4"/>
      <c r="G152" s="4"/>
      <c r="H152" s="4"/>
      <c r="I152" s="5"/>
      <c r="N152" s="9" t="s">
        <v>81</v>
      </c>
      <c r="O152" s="9">
        <v>19.410499999999999</v>
      </c>
      <c r="P152" s="9">
        <v>30.838200000000001</v>
      </c>
    </row>
    <row r="153" spans="1:16" ht="17" thickBot="1" x14ac:dyDescent="0.25">
      <c r="A153" s="12" t="s">
        <v>4</v>
      </c>
      <c r="B153" s="7"/>
      <c r="C153" s="4"/>
      <c r="D153" s="11"/>
      <c r="E153" s="11"/>
      <c r="F153" s="11"/>
      <c r="G153" s="4"/>
      <c r="H153" s="4"/>
      <c r="I153" s="5"/>
      <c r="N153" s="9" t="s">
        <v>69</v>
      </c>
      <c r="O153" s="9">
        <v>17.2577</v>
      </c>
      <c r="P153" s="9">
        <v>28.632999999999999</v>
      </c>
    </row>
    <row r="154" spans="1:16" ht="17" thickTop="1" x14ac:dyDescent="0.2">
      <c r="A154" s="4" t="s">
        <v>8</v>
      </c>
      <c r="B154" s="7"/>
      <c r="C154" s="4" t="s">
        <v>20</v>
      </c>
      <c r="D154" s="7"/>
      <c r="E154" s="10">
        <f>O151</f>
        <v>19.463699999999999</v>
      </c>
      <c r="F154" s="4">
        <f>AVERAGE(E154:E155)</f>
        <v>19.463699999999999</v>
      </c>
      <c r="G154" s="4"/>
      <c r="H154" s="4"/>
      <c r="I154" s="5"/>
      <c r="N154" s="9" t="s">
        <v>69</v>
      </c>
      <c r="O154" s="9">
        <v>17.339300000000001</v>
      </c>
      <c r="P154" s="9">
        <v>28.656500000000001</v>
      </c>
    </row>
    <row r="155" spans="1:16" x14ac:dyDescent="0.2">
      <c r="A155" s="4" t="s">
        <v>5</v>
      </c>
      <c r="B155" s="7"/>
      <c r="C155" s="4" t="s">
        <v>20</v>
      </c>
      <c r="D155" s="7"/>
      <c r="E155" s="8" t="s">
        <v>7</v>
      </c>
      <c r="F155" s="4"/>
      <c r="G155" s="4"/>
      <c r="H155" s="4"/>
      <c r="I155" s="5"/>
    </row>
    <row r="156" spans="1:16" x14ac:dyDescent="0.2">
      <c r="A156" s="4" t="s">
        <v>5</v>
      </c>
      <c r="B156" s="7"/>
      <c r="C156" s="4"/>
      <c r="D156" s="7"/>
      <c r="E156" s="4">
        <v>0</v>
      </c>
      <c r="F156" s="4"/>
      <c r="G156" s="4"/>
      <c r="H156" s="4"/>
      <c r="I156" s="5"/>
    </row>
    <row r="157" spans="1:16" x14ac:dyDescent="0.2">
      <c r="A157" s="4" t="s">
        <v>6</v>
      </c>
      <c r="B157" s="7"/>
      <c r="C157" s="4" t="s">
        <v>20</v>
      </c>
      <c r="D157" s="6"/>
      <c r="E157">
        <f>O154</f>
        <v>17.339300000000001</v>
      </c>
      <c r="F157" s="4">
        <f>AVERAGE(E157:E158)</f>
        <v>17.339300000000001</v>
      </c>
      <c r="G157" s="4"/>
      <c r="H157" s="4"/>
      <c r="I157" s="5"/>
    </row>
    <row r="158" spans="1:16" x14ac:dyDescent="0.2">
      <c r="A158" s="4" t="s">
        <v>6</v>
      </c>
      <c r="B158" s="7"/>
      <c r="C158" s="4" t="s">
        <v>20</v>
      </c>
      <c r="D158" s="6"/>
      <c r="E158" s="8" t="s">
        <v>7</v>
      </c>
      <c r="F158" s="4"/>
      <c r="G158" s="4"/>
      <c r="H158" s="4"/>
      <c r="I158" s="5"/>
    </row>
    <row r="159" spans="1:16" x14ac:dyDescent="0.2">
      <c r="A159" s="4" t="s">
        <v>6</v>
      </c>
      <c r="B159" s="7"/>
      <c r="C159" s="4"/>
      <c r="D159" s="6"/>
      <c r="E159" s="4">
        <v>0</v>
      </c>
      <c r="F159" s="4"/>
      <c r="G159" s="4"/>
      <c r="H159" s="4"/>
      <c r="I159" s="5"/>
    </row>
    <row r="160" spans="1:16" ht="17" thickBot="1" x14ac:dyDescent="0.25">
      <c r="A160" s="4" t="s">
        <v>5</v>
      </c>
      <c r="B160" s="3" t="s">
        <v>4</v>
      </c>
      <c r="C160" s="4"/>
      <c r="D160" s="3"/>
      <c r="E160" s="3"/>
      <c r="F160" s="3"/>
      <c r="G160" s="3"/>
      <c r="H160" s="3"/>
      <c r="I160" s="2"/>
    </row>
    <row r="162" spans="12:15" x14ac:dyDescent="0.2">
      <c r="M162" t="s">
        <v>34</v>
      </c>
      <c r="N162" t="s">
        <v>0</v>
      </c>
    </row>
    <row r="163" spans="12:15" x14ac:dyDescent="0.2">
      <c r="M163">
        <f>S2</f>
        <v>1.0645915350243627</v>
      </c>
      <c r="N163" s="1">
        <f>I2</f>
        <v>0.4141140338699853</v>
      </c>
    </row>
    <row r="164" spans="12:15" x14ac:dyDescent="0.2">
      <c r="M164">
        <f>S35</f>
        <v>0.9030013189107795</v>
      </c>
      <c r="N164">
        <f>I18</f>
        <v>0.33952742109601031</v>
      </c>
    </row>
    <row r="165" spans="12:15" x14ac:dyDescent="0.2">
      <c r="M165">
        <f>S67</f>
        <v>0.99405666614846611</v>
      </c>
      <c r="N165">
        <f>I35</f>
        <v>0.70784235712467536</v>
      </c>
    </row>
    <row r="166" spans="12:15" x14ac:dyDescent="0.2">
      <c r="M166" s="1">
        <f>S99</f>
        <v>1.1083396022566192</v>
      </c>
      <c r="N166" s="1">
        <f>I67</f>
        <v>0.81202722338990441</v>
      </c>
    </row>
    <row r="167" spans="12:15" x14ac:dyDescent="0.2">
      <c r="M167" s="1">
        <f>S131</f>
        <v>0.84750865109352524</v>
      </c>
      <c r="N167">
        <f>I83</f>
        <v>0.81371754338291313</v>
      </c>
    </row>
    <row r="170" spans="12:15" x14ac:dyDescent="0.2">
      <c r="N170">
        <f>I131</f>
        <v>0.87885678877767048</v>
      </c>
    </row>
    <row r="171" spans="12:15" x14ac:dyDescent="0.2">
      <c r="N171">
        <f>I147</f>
        <v>0.91497231723910133</v>
      </c>
    </row>
    <row r="174" spans="12:15" x14ac:dyDescent="0.2">
      <c r="L174" t="s">
        <v>3</v>
      </c>
      <c r="M174">
        <f>AVERAGE(M163:M168)</f>
        <v>0.98349955468675054</v>
      </c>
      <c r="N174">
        <f>AVERAGE(N163:N172)</f>
        <v>0.69729395498289437</v>
      </c>
    </row>
    <row r="175" spans="12:15" x14ac:dyDescent="0.2">
      <c r="L175" t="s">
        <v>2</v>
      </c>
      <c r="M175">
        <f>STDEV(M163:M168)</f>
        <v>0.10868059989929613</v>
      </c>
      <c r="N175">
        <f>STDEV(N163:N172)</f>
        <v>0.22926190848900255</v>
      </c>
    </row>
    <row r="176" spans="12:15" x14ac:dyDescent="0.2">
      <c r="L176" t="s">
        <v>1</v>
      </c>
      <c r="N176">
        <f>TTEST(M163:M167,N163:N172,2,2)</f>
        <v>2.8041789763696544E-2</v>
      </c>
      <c r="O176" t="str">
        <f>IF(AND(N176&gt;=0.01, N176&lt;0.05), "Significativo *", IF(AND(N176&gt;=0.001, N176&lt;0.01), "Significativo **", IF(N176&lt;0.001, "Significativo ***", "Non significativo")))</f>
        <v>Significativo *</v>
      </c>
    </row>
    <row r="178" spans="12:13" x14ac:dyDescent="0.2">
      <c r="L178" t="s">
        <v>34</v>
      </c>
      <c r="M178" t="s">
        <v>0</v>
      </c>
    </row>
    <row r="179" spans="12:13" x14ac:dyDescent="0.2">
      <c r="L179">
        <f>M174</f>
        <v>0.98349955468675054</v>
      </c>
      <c r="M179">
        <f>N174</f>
        <v>0.69729395498289437</v>
      </c>
    </row>
    <row r="180" spans="12:13" x14ac:dyDescent="0.2">
      <c r="L180">
        <f>M175</f>
        <v>0.10868059989929613</v>
      </c>
      <c r="M180">
        <f>N175</f>
        <v>0.22926190848900255</v>
      </c>
    </row>
  </sheetData>
  <conditionalFormatting sqref="I2">
    <cfRule type="cellIs" dxfId="35" priority="36" stopIfTrue="1" operator="lessThan">
      <formula>1</formula>
    </cfRule>
    <cfRule type="cellIs" dxfId="34" priority="35" stopIfTrue="1" operator="greaterThan">
      <formula>1</formula>
    </cfRule>
  </conditionalFormatting>
  <conditionalFormatting sqref="I18">
    <cfRule type="cellIs" dxfId="33" priority="32" stopIfTrue="1" operator="lessThan">
      <formula>1</formula>
    </cfRule>
    <cfRule type="cellIs" dxfId="32" priority="31" stopIfTrue="1" operator="greaterThan">
      <formula>1</formula>
    </cfRule>
  </conditionalFormatting>
  <conditionalFormatting sqref="I35">
    <cfRule type="cellIs" dxfId="31" priority="30" stopIfTrue="1" operator="lessThan">
      <formula>1</formula>
    </cfRule>
    <cfRule type="cellIs" dxfId="30" priority="29" stopIfTrue="1" operator="greaterThan">
      <formula>1</formula>
    </cfRule>
  </conditionalFormatting>
  <conditionalFormatting sqref="I51">
    <cfRule type="cellIs" dxfId="29" priority="26" stopIfTrue="1" operator="lessThan">
      <formula>1</formula>
    </cfRule>
    <cfRule type="cellIs" dxfId="28" priority="25" stopIfTrue="1" operator="greaterThan">
      <formula>1</formula>
    </cfRule>
  </conditionalFormatting>
  <conditionalFormatting sqref="I67">
    <cfRule type="cellIs" dxfId="27" priority="17" stopIfTrue="1" operator="greaterThan">
      <formula>1</formula>
    </cfRule>
    <cfRule type="cellIs" dxfId="26" priority="18" stopIfTrue="1" operator="lessThan">
      <formula>1</formula>
    </cfRule>
  </conditionalFormatting>
  <conditionalFormatting sqref="I83">
    <cfRule type="cellIs" dxfId="25" priority="13" stopIfTrue="1" operator="greaterThan">
      <formula>1</formula>
    </cfRule>
    <cfRule type="cellIs" dxfId="24" priority="14" stopIfTrue="1" operator="lessThan">
      <formula>1</formula>
    </cfRule>
  </conditionalFormatting>
  <conditionalFormatting sqref="I99">
    <cfRule type="cellIs" dxfId="23" priority="11" stopIfTrue="1" operator="greaterThan">
      <formula>1</formula>
    </cfRule>
    <cfRule type="cellIs" dxfId="22" priority="12" stopIfTrue="1" operator="lessThan">
      <formula>1</formula>
    </cfRule>
  </conditionalFormatting>
  <conditionalFormatting sqref="I115">
    <cfRule type="cellIs" dxfId="21" priority="7" stopIfTrue="1" operator="greaterThan">
      <formula>1</formula>
    </cfRule>
    <cfRule type="cellIs" dxfId="20" priority="8" stopIfTrue="1" operator="lessThan">
      <formula>1</formula>
    </cfRule>
  </conditionalFormatting>
  <conditionalFormatting sqref="I131">
    <cfRule type="cellIs" dxfId="19" priority="5" stopIfTrue="1" operator="greaterThan">
      <formula>1</formula>
    </cfRule>
    <cfRule type="cellIs" dxfId="18" priority="6" stopIfTrue="1" operator="lessThan">
      <formula>1</formula>
    </cfRule>
  </conditionalFormatting>
  <conditionalFormatting sqref="I147">
    <cfRule type="cellIs" dxfId="17" priority="1" stopIfTrue="1" operator="greaterThan">
      <formula>1</formula>
    </cfRule>
    <cfRule type="cellIs" dxfId="16" priority="2" stopIfTrue="1" operator="lessThan">
      <formula>1</formula>
    </cfRule>
  </conditionalFormatting>
  <conditionalFormatting sqref="S2">
    <cfRule type="cellIs" dxfId="15" priority="33" stopIfTrue="1" operator="greaterThan">
      <formula>1</formula>
    </cfRule>
    <cfRule type="cellIs" dxfId="14" priority="34" stopIfTrue="1" operator="lessThan">
      <formula>1</formula>
    </cfRule>
  </conditionalFormatting>
  <conditionalFormatting sqref="S35">
    <cfRule type="cellIs" dxfId="13" priority="27" stopIfTrue="1" operator="greaterThan">
      <formula>1</formula>
    </cfRule>
    <cfRule type="cellIs" dxfId="12" priority="28" stopIfTrue="1" operator="lessThan">
      <formula>1</formula>
    </cfRule>
  </conditionalFormatting>
  <conditionalFormatting sqref="S67">
    <cfRule type="cellIs" dxfId="11" priority="16" stopIfTrue="1" operator="lessThan">
      <formula>1</formula>
    </cfRule>
    <cfRule type="cellIs" dxfId="10" priority="15" stopIfTrue="1" operator="greaterThan">
      <formula>1</formula>
    </cfRule>
  </conditionalFormatting>
  <conditionalFormatting sqref="S99">
    <cfRule type="cellIs" dxfId="9" priority="10" stopIfTrue="1" operator="lessThan">
      <formula>1</formula>
    </cfRule>
    <cfRule type="cellIs" dxfId="8" priority="9" stopIfTrue="1" operator="greaterThan">
      <formula>1</formula>
    </cfRule>
  </conditionalFormatting>
  <conditionalFormatting sqref="S131">
    <cfRule type="cellIs" dxfId="7" priority="4" stopIfTrue="1" operator="lessThan">
      <formula>1</formula>
    </cfRule>
    <cfRule type="cellIs" dxfId="6" priority="3" stopIfTrue="1" operator="greaterThan">
      <formula>1</formula>
    </cfRule>
  </conditionalFormatting>
  <conditionalFormatting sqref="BN67">
    <cfRule type="cellIs" dxfId="5" priority="23" stopIfTrue="1" operator="greaterThan">
      <formula>1</formula>
    </cfRule>
    <cfRule type="cellIs" dxfId="4" priority="24" stopIfTrue="1" operator="lessThan">
      <formula>1</formula>
    </cfRule>
  </conditionalFormatting>
  <conditionalFormatting sqref="BN83">
    <cfRule type="cellIs" dxfId="3" priority="20" stopIfTrue="1" operator="lessThan">
      <formula>1</formula>
    </cfRule>
    <cfRule type="cellIs" dxfId="2" priority="19" stopIfTrue="1" operator="greaterThan">
      <formula>1</formula>
    </cfRule>
  </conditionalFormatting>
  <conditionalFormatting sqref="BX67">
    <cfRule type="cellIs" dxfId="1" priority="21" stopIfTrue="1" operator="greaterThan">
      <formula>1</formula>
    </cfRule>
    <cfRule type="cellIs" dxfId="0" priority="22" stopIfTrue="1" operator="lessThan">
      <formula>1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7</vt:i4>
      </vt:variant>
    </vt:vector>
  </HeadingPairs>
  <TitlesOfParts>
    <vt:vector size="7" baseType="lpstr">
      <vt:lpstr>ct TRL9</vt:lpstr>
      <vt:lpstr>LIVER C5-T+1</vt:lpstr>
      <vt:lpstr>C5-T+1</vt:lpstr>
      <vt:lpstr>LIVER C10-T+2</vt:lpstr>
      <vt:lpstr>C10-T+2</vt:lpstr>
      <vt:lpstr>LIVER C15 - T+3</vt:lpstr>
      <vt:lpstr>C15-T+3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Elisabetta Piva</dc:creator>
  <cp:lastModifiedBy>Elisabetta Piva</cp:lastModifiedBy>
  <dcterms:created xsi:type="dcterms:W3CDTF">2025-02-07T09:44:53Z</dcterms:created>
  <dcterms:modified xsi:type="dcterms:W3CDTF">2025-06-17T09:21:58Z</dcterms:modified>
</cp:coreProperties>
</file>