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Ex3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SPLEEN/"/>
    </mc:Choice>
  </mc:AlternateContent>
  <xr:revisionPtr revIDLastSave="0" documentId="13_ncr:1_{8B106EA7-FE28-364F-B7FB-0BF37804ABAB}" xr6:coauthVersionLast="47" xr6:coauthVersionMax="47" xr10:uidLastSave="{00000000-0000-0000-0000-000000000000}"/>
  <bookViews>
    <workbookView xWindow="-31100" yWindow="-1900" windowWidth="28800" windowHeight="17500" activeTab="6" xr2:uid="{828D263B-D80C-524C-AB14-085D4EE1302F}"/>
  </bookViews>
  <sheets>
    <sheet name="ct GPX1" sheetId="5" r:id="rId1"/>
    <sheet name="SPLEEN C5-T+1" sheetId="1" r:id="rId2"/>
    <sheet name="C5-T+1" sheetId="3" r:id="rId3"/>
    <sheet name="SPLEEN C10-T+2" sheetId="4" r:id="rId4"/>
    <sheet name="C10-T+2" sheetId="6" r:id="rId5"/>
    <sheet name="SPLEEN C15 - T+3" sheetId="7" r:id="rId6"/>
    <sheet name="C15-T+3" sheetId="8" r:id="rId7"/>
  </sheets>
  <definedNames>
    <definedName name="_xlchart.v1.0" hidden="1">'C5-T+1'!$N$163:$N$172</definedName>
    <definedName name="_xlchart.v1.1" hidden="1">'C10-T+2'!$N$163:$N$172</definedName>
    <definedName name="_xlchart.v1.2" hidden="1">'C15-T+3'!$N$163:$N$171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5" l="1"/>
  <c r="O6" i="5"/>
  <c r="O5" i="5"/>
  <c r="M185" i="3"/>
  <c r="L185" i="3"/>
  <c r="M179" i="3"/>
  <c r="N179" i="3"/>
  <c r="E157" i="8"/>
  <c r="F157" i="8" s="1"/>
  <c r="E154" i="8"/>
  <c r="F154" i="8" s="1"/>
  <c r="E150" i="8"/>
  <c r="F150" i="8" s="1"/>
  <c r="E147" i="8"/>
  <c r="F147" i="8" s="1"/>
  <c r="O141" i="8"/>
  <c r="P141" i="8" s="1"/>
  <c r="Q134" i="8" s="1"/>
  <c r="E141" i="8"/>
  <c r="F141" i="8" s="1"/>
  <c r="G134" i="8" s="1"/>
  <c r="O138" i="8"/>
  <c r="P138" i="8" s="1"/>
  <c r="Q131" i="8" s="1"/>
  <c r="R131" i="8" s="1"/>
  <c r="S131" i="8" s="1"/>
  <c r="M167" i="8" s="1"/>
  <c r="E138" i="8"/>
  <c r="F138" i="8" s="1"/>
  <c r="G131" i="8" s="1"/>
  <c r="H131" i="8" s="1"/>
  <c r="I131" i="8" s="1"/>
  <c r="N170" i="8" s="1"/>
  <c r="O134" i="8"/>
  <c r="P134" i="8" s="1"/>
  <c r="E134" i="8"/>
  <c r="F134" i="8" s="1"/>
  <c r="O131" i="8"/>
  <c r="P131" i="8" s="1"/>
  <c r="E131" i="8"/>
  <c r="F131" i="8" s="1"/>
  <c r="E125" i="8"/>
  <c r="F125" i="8" s="1"/>
  <c r="E122" i="8"/>
  <c r="F122" i="8" s="1"/>
  <c r="E118" i="8"/>
  <c r="F118" i="8" s="1"/>
  <c r="E115" i="8"/>
  <c r="F115" i="8" s="1"/>
  <c r="O109" i="8"/>
  <c r="P109" i="8" s="1"/>
  <c r="E109" i="8"/>
  <c r="F109" i="8" s="1"/>
  <c r="O106" i="8"/>
  <c r="P106" i="8" s="1"/>
  <c r="E106" i="8"/>
  <c r="F106" i="8" s="1"/>
  <c r="O102" i="8"/>
  <c r="P102" i="8" s="1"/>
  <c r="E102" i="8"/>
  <c r="F102" i="8" s="1"/>
  <c r="O99" i="8"/>
  <c r="P99" i="8" s="1"/>
  <c r="E99" i="8"/>
  <c r="F99" i="8" s="1"/>
  <c r="BJ93" i="8"/>
  <c r="BK93" i="8" s="1"/>
  <c r="E93" i="8"/>
  <c r="F93" i="8" s="1"/>
  <c r="BJ90" i="8"/>
  <c r="BK90" i="8" s="1"/>
  <c r="E90" i="8"/>
  <c r="F90" i="8" s="1"/>
  <c r="BJ86" i="8"/>
  <c r="BK86" i="8" s="1"/>
  <c r="E86" i="8"/>
  <c r="F86" i="8" s="1"/>
  <c r="BJ83" i="8"/>
  <c r="BK83" i="8" s="1"/>
  <c r="E83" i="8"/>
  <c r="F83" i="8" s="1"/>
  <c r="BT77" i="8"/>
  <c r="BU77" i="8" s="1"/>
  <c r="BJ77" i="8"/>
  <c r="BK77" i="8" s="1"/>
  <c r="O77" i="8"/>
  <c r="P77" i="8" s="1"/>
  <c r="Q70" i="8" s="1"/>
  <c r="E77" i="8"/>
  <c r="F77" i="8" s="1"/>
  <c r="BT74" i="8"/>
  <c r="BU74" i="8" s="1"/>
  <c r="BV67" i="8" s="1"/>
  <c r="BJ74" i="8"/>
  <c r="BK74" i="8" s="1"/>
  <c r="O74" i="8"/>
  <c r="P74" i="8" s="1"/>
  <c r="Q67" i="8" s="1"/>
  <c r="R67" i="8" s="1"/>
  <c r="S67" i="8" s="1"/>
  <c r="M165" i="8" s="1"/>
  <c r="E74" i="8"/>
  <c r="F74" i="8" s="1"/>
  <c r="G67" i="8" s="1"/>
  <c r="BT70" i="8"/>
  <c r="BU70" i="8" s="1"/>
  <c r="BJ70" i="8"/>
  <c r="BK70" i="8" s="1"/>
  <c r="P70" i="8"/>
  <c r="O70" i="8"/>
  <c r="E70" i="8"/>
  <c r="F70" i="8" s="1"/>
  <c r="BU67" i="8"/>
  <c r="BT67" i="8"/>
  <c r="BJ67" i="8"/>
  <c r="BK67" i="8" s="1"/>
  <c r="O67" i="8"/>
  <c r="P67" i="8" s="1"/>
  <c r="E67" i="8"/>
  <c r="F67" i="8" s="1"/>
  <c r="E61" i="8"/>
  <c r="F61" i="8" s="1"/>
  <c r="E58" i="8"/>
  <c r="F58" i="8" s="1"/>
  <c r="E54" i="8"/>
  <c r="F54" i="8" s="1"/>
  <c r="E51" i="8"/>
  <c r="F51" i="8" s="1"/>
  <c r="O45" i="8"/>
  <c r="P45" i="8" s="1"/>
  <c r="Q38" i="8" s="1"/>
  <c r="E45" i="8"/>
  <c r="F45" i="8" s="1"/>
  <c r="G38" i="8" s="1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G21" i="8" s="1"/>
  <c r="E25" i="8"/>
  <c r="F25" i="8" s="1"/>
  <c r="G18" i="8" s="1"/>
  <c r="H18" i="8" s="1"/>
  <c r="I18" i="8" s="1"/>
  <c r="N164" i="8" s="1"/>
  <c r="E21" i="8"/>
  <c r="F21" i="8" s="1"/>
  <c r="E18" i="8"/>
  <c r="F18" i="8" s="1"/>
  <c r="O12" i="8"/>
  <c r="P12" i="8" s="1"/>
  <c r="E12" i="8"/>
  <c r="F12" i="8" s="1"/>
  <c r="O9" i="8"/>
  <c r="P9" i="8" s="1"/>
  <c r="Q2" i="8" s="1"/>
  <c r="E9" i="8"/>
  <c r="F9" i="8" s="1"/>
  <c r="G2" i="8" s="1"/>
  <c r="O5" i="8"/>
  <c r="P5" i="8" s="1"/>
  <c r="E5" i="8"/>
  <c r="F5" i="8" s="1"/>
  <c r="O2" i="8"/>
  <c r="P2" i="8" s="1"/>
  <c r="E2" i="8"/>
  <c r="F2" i="8" s="1"/>
  <c r="E158" i="6"/>
  <c r="F158" i="6" s="1"/>
  <c r="E155" i="6"/>
  <c r="F155" i="6" s="1"/>
  <c r="E151" i="6"/>
  <c r="F151" i="6" s="1"/>
  <c r="E148" i="6"/>
  <c r="F148" i="6" s="1"/>
  <c r="O142" i="6"/>
  <c r="P142" i="6" s="1"/>
  <c r="Q135" i="6" s="1"/>
  <c r="F142" i="6"/>
  <c r="G135" i="6" s="1"/>
  <c r="E142" i="6"/>
  <c r="O139" i="6"/>
  <c r="P139" i="6" s="1"/>
  <c r="E139" i="6"/>
  <c r="F139" i="6" s="1"/>
  <c r="O135" i="6"/>
  <c r="P135" i="6" s="1"/>
  <c r="E135" i="6"/>
  <c r="F135" i="6" s="1"/>
  <c r="O132" i="6"/>
  <c r="P132" i="6" s="1"/>
  <c r="E132" i="6"/>
  <c r="F132" i="6" s="1"/>
  <c r="E125" i="6"/>
  <c r="F125" i="6" s="1"/>
  <c r="G118" i="6" s="1"/>
  <c r="F122" i="6"/>
  <c r="G115" i="6" s="1"/>
  <c r="H115" i="6" s="1"/>
  <c r="I115" i="6" s="1"/>
  <c r="N170" i="6" s="1"/>
  <c r="E122" i="6"/>
  <c r="E118" i="6"/>
  <c r="F118" i="6" s="1"/>
  <c r="F115" i="6"/>
  <c r="E115" i="6"/>
  <c r="O109" i="6"/>
  <c r="P109" i="6" s="1"/>
  <c r="Q102" i="6" s="1"/>
  <c r="E109" i="6"/>
  <c r="F109" i="6" s="1"/>
  <c r="G102" i="6" s="1"/>
  <c r="O106" i="6"/>
  <c r="P106" i="6" s="1"/>
  <c r="Q99" i="6" s="1"/>
  <c r="R99" i="6" s="1"/>
  <c r="S99" i="6" s="1"/>
  <c r="M166" i="6" s="1"/>
  <c r="F106" i="6"/>
  <c r="G99" i="6" s="1"/>
  <c r="H99" i="6" s="1"/>
  <c r="I99" i="6" s="1"/>
  <c r="E106" i="6"/>
  <c r="O102" i="6"/>
  <c r="P102" i="6" s="1"/>
  <c r="E102" i="6"/>
  <c r="F102" i="6" s="1"/>
  <c r="O99" i="6"/>
  <c r="P99" i="6" s="1"/>
  <c r="F99" i="6"/>
  <c r="E99" i="6"/>
  <c r="BJ93" i="6"/>
  <c r="BK93" i="6" s="1"/>
  <c r="BL86" i="6" s="1"/>
  <c r="E93" i="6"/>
  <c r="F93" i="6" s="1"/>
  <c r="G86" i="6" s="1"/>
  <c r="BJ90" i="6"/>
  <c r="BK90" i="6" s="1"/>
  <c r="F90" i="6"/>
  <c r="G83" i="6" s="1"/>
  <c r="E90" i="6"/>
  <c r="BJ86" i="6"/>
  <c r="BK86" i="6" s="1"/>
  <c r="E86" i="6"/>
  <c r="F86" i="6" s="1"/>
  <c r="BJ83" i="6"/>
  <c r="BK83" i="6" s="1"/>
  <c r="F83" i="6"/>
  <c r="E83" i="6"/>
  <c r="BT77" i="6"/>
  <c r="BU77" i="6" s="1"/>
  <c r="BV70" i="6" s="1"/>
  <c r="BJ77" i="6"/>
  <c r="BK77" i="6" s="1"/>
  <c r="O77" i="6"/>
  <c r="P77" i="6" s="1"/>
  <c r="F77" i="6"/>
  <c r="E77" i="6"/>
  <c r="BT74" i="6"/>
  <c r="BU74" i="6" s="1"/>
  <c r="BJ74" i="6"/>
  <c r="BK74" i="6" s="1"/>
  <c r="O74" i="6"/>
  <c r="P74" i="6" s="1"/>
  <c r="Q67" i="6" s="1"/>
  <c r="F74" i="6"/>
  <c r="G67" i="6" s="1"/>
  <c r="E74" i="6"/>
  <c r="BT70" i="6"/>
  <c r="BU70" i="6" s="1"/>
  <c r="BJ70" i="6"/>
  <c r="BK70" i="6" s="1"/>
  <c r="O70" i="6"/>
  <c r="P70" i="6" s="1"/>
  <c r="E70" i="6"/>
  <c r="F70" i="6" s="1"/>
  <c r="BT67" i="6"/>
  <c r="BU67" i="6" s="1"/>
  <c r="BJ67" i="6"/>
  <c r="BK67" i="6" s="1"/>
  <c r="O67" i="6"/>
  <c r="P67" i="6" s="1"/>
  <c r="F67" i="6"/>
  <c r="E67" i="6"/>
  <c r="E61" i="6"/>
  <c r="F61" i="6" s="1"/>
  <c r="E58" i="6"/>
  <c r="F58" i="6" s="1"/>
  <c r="E54" i="6"/>
  <c r="F54" i="6" s="1"/>
  <c r="E51" i="6"/>
  <c r="F51" i="6" s="1"/>
  <c r="O45" i="6"/>
  <c r="P45" i="6" s="1"/>
  <c r="Q38" i="6" s="1"/>
  <c r="F45" i="6"/>
  <c r="E45" i="6"/>
  <c r="O42" i="6"/>
  <c r="P42" i="6" s="1"/>
  <c r="E42" i="6"/>
  <c r="F42" i="6" s="1"/>
  <c r="O38" i="6"/>
  <c r="P38" i="6" s="1"/>
  <c r="E38" i="6"/>
  <c r="F38" i="6" s="1"/>
  <c r="O35" i="6"/>
  <c r="P35" i="6" s="1"/>
  <c r="E35" i="6"/>
  <c r="F35" i="6" s="1"/>
  <c r="E28" i="6"/>
  <c r="F28" i="6" s="1"/>
  <c r="G21" i="6" s="1"/>
  <c r="F25" i="6"/>
  <c r="G18" i="6" s="1"/>
  <c r="E25" i="6"/>
  <c r="E21" i="6"/>
  <c r="F21" i="6" s="1"/>
  <c r="F18" i="6"/>
  <c r="E18" i="6"/>
  <c r="O12" i="6"/>
  <c r="P12" i="6" s="1"/>
  <c r="Q5" i="6" s="1"/>
  <c r="E12" i="6"/>
  <c r="F12" i="6" s="1"/>
  <c r="G5" i="6" s="1"/>
  <c r="O9" i="6"/>
  <c r="P9" i="6" s="1"/>
  <c r="F9" i="6"/>
  <c r="G2" i="6" s="1"/>
  <c r="E9" i="6"/>
  <c r="O5" i="6"/>
  <c r="P5" i="6" s="1"/>
  <c r="E5" i="6"/>
  <c r="F5" i="6" s="1"/>
  <c r="O2" i="6"/>
  <c r="P2" i="6" s="1"/>
  <c r="F2" i="6"/>
  <c r="E2" i="6"/>
  <c r="P48" i="5"/>
  <c r="P44" i="5"/>
  <c r="P43" i="5"/>
  <c r="P42" i="5"/>
  <c r="P41" i="5"/>
  <c r="P40" i="5"/>
  <c r="P39" i="5"/>
  <c r="P38" i="5"/>
  <c r="P37" i="5"/>
  <c r="P36" i="5"/>
  <c r="O45" i="5"/>
  <c r="O44" i="5"/>
  <c r="O43" i="5"/>
  <c r="O42" i="5"/>
  <c r="O41" i="5"/>
  <c r="O40" i="5"/>
  <c r="O39" i="5"/>
  <c r="O38" i="5"/>
  <c r="O37" i="5"/>
  <c r="O36" i="5"/>
  <c r="O33" i="5"/>
  <c r="O32" i="5"/>
  <c r="O31" i="5"/>
  <c r="O30" i="5"/>
  <c r="O29" i="5"/>
  <c r="O28" i="5"/>
  <c r="O27" i="5"/>
  <c r="O26" i="5"/>
  <c r="E158" i="3"/>
  <c r="F158" i="3" s="1"/>
  <c r="E155" i="3"/>
  <c r="F155" i="3" s="1"/>
  <c r="G148" i="3" s="1"/>
  <c r="E151" i="3"/>
  <c r="F151" i="3" s="1"/>
  <c r="E148" i="3"/>
  <c r="F148" i="3" s="1"/>
  <c r="O142" i="3"/>
  <c r="P142" i="3" s="1"/>
  <c r="F142" i="3"/>
  <c r="G135" i="3" s="1"/>
  <c r="E142" i="3"/>
  <c r="O139" i="3"/>
  <c r="P139" i="3" s="1"/>
  <c r="E139" i="3"/>
  <c r="F139" i="3" s="1"/>
  <c r="G132" i="3" s="1"/>
  <c r="H132" i="3" s="1"/>
  <c r="I132" i="3" s="1"/>
  <c r="N171" i="3" s="1"/>
  <c r="O135" i="3"/>
  <c r="P135" i="3" s="1"/>
  <c r="E135" i="3"/>
  <c r="F135" i="3" s="1"/>
  <c r="O132" i="3"/>
  <c r="P132" i="3" s="1"/>
  <c r="E132" i="3"/>
  <c r="F132" i="3" s="1"/>
  <c r="E125" i="3"/>
  <c r="F125" i="3" s="1"/>
  <c r="G118" i="3" s="1"/>
  <c r="F122" i="3"/>
  <c r="G115" i="3" s="1"/>
  <c r="H115" i="3" s="1"/>
  <c r="I115" i="3" s="1"/>
  <c r="N170" i="3" s="1"/>
  <c r="M184" i="3" s="1"/>
  <c r="E122" i="3"/>
  <c r="E118" i="3"/>
  <c r="F118" i="3" s="1"/>
  <c r="F115" i="3"/>
  <c r="E115" i="3"/>
  <c r="O109" i="3"/>
  <c r="P109" i="3" s="1"/>
  <c r="Q102" i="3" s="1"/>
  <c r="E109" i="3"/>
  <c r="F109" i="3" s="1"/>
  <c r="O106" i="3"/>
  <c r="P106" i="3" s="1"/>
  <c r="Q99" i="3" s="1"/>
  <c r="R99" i="3" s="1"/>
  <c r="S99" i="3" s="1"/>
  <c r="M166" i="3" s="1"/>
  <c r="F106" i="3"/>
  <c r="E106" i="3"/>
  <c r="O102" i="3"/>
  <c r="P102" i="3" s="1"/>
  <c r="E102" i="3"/>
  <c r="F102" i="3" s="1"/>
  <c r="O99" i="3"/>
  <c r="P99" i="3" s="1"/>
  <c r="F99" i="3"/>
  <c r="G99" i="3" s="1"/>
  <c r="E99" i="3"/>
  <c r="BJ93" i="3"/>
  <c r="BK93" i="3" s="1"/>
  <c r="BL86" i="3" s="1"/>
  <c r="E93" i="3"/>
  <c r="F93" i="3" s="1"/>
  <c r="BK90" i="3"/>
  <c r="BJ90" i="3"/>
  <c r="F90" i="3"/>
  <c r="E90" i="3"/>
  <c r="BJ86" i="3"/>
  <c r="BK86" i="3" s="1"/>
  <c r="E86" i="3"/>
  <c r="F86" i="3" s="1"/>
  <c r="BJ83" i="3"/>
  <c r="BK83" i="3" s="1"/>
  <c r="F83" i="3"/>
  <c r="G83" i="3" s="1"/>
  <c r="E83" i="3"/>
  <c r="BT77" i="3"/>
  <c r="BU77" i="3" s="1"/>
  <c r="BV70" i="3" s="1"/>
  <c r="BJ77" i="3"/>
  <c r="BK77" i="3" s="1"/>
  <c r="O77" i="3"/>
  <c r="P77" i="3" s="1"/>
  <c r="Q70" i="3" s="1"/>
  <c r="F77" i="3"/>
  <c r="E77" i="3"/>
  <c r="BT74" i="3"/>
  <c r="BU74" i="3" s="1"/>
  <c r="BV67" i="3" s="1"/>
  <c r="BW67" i="3" s="1"/>
  <c r="BX67" i="3" s="1"/>
  <c r="BJ74" i="3"/>
  <c r="BK74" i="3" s="1"/>
  <c r="O74" i="3"/>
  <c r="P74" i="3" s="1"/>
  <c r="Q67" i="3" s="1"/>
  <c r="R67" i="3" s="1"/>
  <c r="S67" i="3" s="1"/>
  <c r="M165" i="3" s="1"/>
  <c r="F74" i="3"/>
  <c r="E74" i="3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G67" i="3"/>
  <c r="F67" i="3"/>
  <c r="E67" i="3"/>
  <c r="E61" i="3"/>
  <c r="F61" i="3" s="1"/>
  <c r="E58" i="3"/>
  <c r="F58" i="3" s="1"/>
  <c r="E54" i="3"/>
  <c r="F54" i="3" s="1"/>
  <c r="G54" i="3" s="1"/>
  <c r="E51" i="3"/>
  <c r="F51" i="3" s="1"/>
  <c r="O45" i="3"/>
  <c r="P45" i="3" s="1"/>
  <c r="Q38" i="3" s="1"/>
  <c r="F45" i="3"/>
  <c r="G38" i="3" s="1"/>
  <c r="E45" i="3"/>
  <c r="O42" i="3"/>
  <c r="P42" i="3" s="1"/>
  <c r="Q35" i="3" s="1"/>
  <c r="R35" i="3" s="1"/>
  <c r="S35" i="3" s="1"/>
  <c r="M164" i="3" s="1"/>
  <c r="E42" i="3"/>
  <c r="F42" i="3" s="1"/>
  <c r="P38" i="3"/>
  <c r="O38" i="3"/>
  <c r="E38" i="3"/>
  <c r="F38" i="3" s="1"/>
  <c r="O35" i="3"/>
  <c r="P35" i="3" s="1"/>
  <c r="E35" i="3"/>
  <c r="F35" i="3" s="1"/>
  <c r="E28" i="3"/>
  <c r="F28" i="3" s="1"/>
  <c r="G21" i="3" s="1"/>
  <c r="F25" i="3"/>
  <c r="E25" i="3"/>
  <c r="E21" i="3"/>
  <c r="F21" i="3" s="1"/>
  <c r="F18" i="3"/>
  <c r="G18" i="3" s="1"/>
  <c r="H18" i="3" s="1"/>
  <c r="I18" i="3" s="1"/>
  <c r="E18" i="3"/>
  <c r="O12" i="3"/>
  <c r="P12" i="3" s="1"/>
  <c r="Q5" i="3" s="1"/>
  <c r="E12" i="3"/>
  <c r="F12" i="3" s="1"/>
  <c r="O9" i="3"/>
  <c r="P9" i="3" s="1"/>
  <c r="Q2" i="3" s="1"/>
  <c r="R2" i="3" s="1"/>
  <c r="S2" i="3" s="1"/>
  <c r="M163" i="3" s="1"/>
  <c r="F9" i="3"/>
  <c r="E9" i="3"/>
  <c r="O5" i="3"/>
  <c r="P5" i="3" s="1"/>
  <c r="E5" i="3"/>
  <c r="F5" i="3" s="1"/>
  <c r="O2" i="3"/>
  <c r="P2" i="3" s="1"/>
  <c r="F2" i="3"/>
  <c r="G2" i="3" s="1"/>
  <c r="E2" i="3"/>
  <c r="P24" i="5"/>
  <c r="P23" i="5"/>
  <c r="P22" i="5"/>
  <c r="P21" i="5"/>
  <c r="P20" i="5"/>
  <c r="P19" i="5"/>
  <c r="P18" i="5"/>
  <c r="P17" i="5"/>
  <c r="P16" i="5"/>
  <c r="P15" i="5"/>
  <c r="O15" i="5"/>
  <c r="P6" i="5"/>
  <c r="O24" i="5"/>
  <c r="O23" i="5"/>
  <c r="O22" i="5"/>
  <c r="O21" i="5"/>
  <c r="O20" i="5"/>
  <c r="O19" i="5"/>
  <c r="O18" i="5"/>
  <c r="O17" i="5"/>
  <c r="O16" i="5"/>
  <c r="P13" i="5"/>
  <c r="P12" i="5"/>
  <c r="P11" i="5"/>
  <c r="P10" i="5"/>
  <c r="P9" i="5"/>
  <c r="P8" i="5"/>
  <c r="P7" i="5"/>
  <c r="O14" i="5"/>
  <c r="O13" i="5"/>
  <c r="O12" i="5"/>
  <c r="O11" i="5"/>
  <c r="O10" i="5"/>
  <c r="O9" i="5"/>
  <c r="O8" i="5"/>
  <c r="O7" i="5"/>
  <c r="D114" i="5"/>
  <c r="D113" i="5"/>
  <c r="D111" i="5"/>
  <c r="D110" i="5"/>
  <c r="D108" i="5"/>
  <c r="D107" i="5"/>
  <c r="D105" i="5"/>
  <c r="D104" i="5"/>
  <c r="D102" i="5"/>
  <c r="D101" i="5"/>
  <c r="H114" i="5"/>
  <c r="H113" i="5"/>
  <c r="H111" i="5"/>
  <c r="H110" i="5"/>
  <c r="H108" i="5"/>
  <c r="H107" i="5"/>
  <c r="H105" i="5"/>
  <c r="H104" i="5"/>
  <c r="H102" i="5"/>
  <c r="H101" i="5"/>
  <c r="D94" i="5"/>
  <c r="D93" i="5"/>
  <c r="D91" i="5"/>
  <c r="D90" i="5"/>
  <c r="D88" i="5"/>
  <c r="D87" i="5"/>
  <c r="D85" i="5"/>
  <c r="D84" i="5"/>
  <c r="D82" i="5"/>
  <c r="D81" i="5"/>
  <c r="H94" i="5"/>
  <c r="H93" i="5"/>
  <c r="H91" i="5"/>
  <c r="H90" i="5"/>
  <c r="H88" i="5"/>
  <c r="H87" i="5"/>
  <c r="H85" i="5"/>
  <c r="H84" i="5"/>
  <c r="H82" i="5"/>
  <c r="H81" i="5"/>
  <c r="D71" i="5"/>
  <c r="D70" i="5"/>
  <c r="D68" i="5"/>
  <c r="D67" i="5"/>
  <c r="D65" i="5"/>
  <c r="D64" i="5"/>
  <c r="D62" i="5"/>
  <c r="D61" i="5"/>
  <c r="H74" i="5"/>
  <c r="H71" i="5"/>
  <c r="H70" i="5"/>
  <c r="H68" i="5"/>
  <c r="H67" i="5"/>
  <c r="H65" i="5"/>
  <c r="H64" i="5"/>
  <c r="H62" i="5"/>
  <c r="H61" i="5"/>
  <c r="D56" i="5"/>
  <c r="D55" i="5"/>
  <c r="D53" i="5"/>
  <c r="D52" i="5"/>
  <c r="D50" i="5"/>
  <c r="D49" i="5"/>
  <c r="D47" i="5"/>
  <c r="D46" i="5"/>
  <c r="D44" i="5"/>
  <c r="D43" i="5"/>
  <c r="H56" i="5"/>
  <c r="H55" i="5"/>
  <c r="H53" i="5"/>
  <c r="H52" i="5"/>
  <c r="H50" i="5"/>
  <c r="H49" i="5"/>
  <c r="H47" i="5"/>
  <c r="H46" i="5"/>
  <c r="H44" i="5"/>
  <c r="H43" i="5"/>
  <c r="D36" i="5"/>
  <c r="D35" i="5"/>
  <c r="D33" i="5"/>
  <c r="D32" i="5"/>
  <c r="D30" i="5"/>
  <c r="D29" i="5"/>
  <c r="D27" i="5"/>
  <c r="D26" i="5"/>
  <c r="D24" i="5"/>
  <c r="D23" i="5"/>
  <c r="H36" i="5"/>
  <c r="H35" i="5"/>
  <c r="H33" i="5"/>
  <c r="H32" i="5"/>
  <c r="H30" i="5"/>
  <c r="H29" i="5"/>
  <c r="H27" i="5"/>
  <c r="H26" i="5"/>
  <c r="H24" i="5"/>
  <c r="H23" i="5"/>
  <c r="D18" i="5"/>
  <c r="D17" i="5"/>
  <c r="D15" i="5"/>
  <c r="D14" i="5"/>
  <c r="D12" i="5"/>
  <c r="D11" i="5"/>
  <c r="D9" i="5"/>
  <c r="D8" i="5"/>
  <c r="D6" i="5"/>
  <c r="D5" i="5"/>
  <c r="H18" i="5"/>
  <c r="H17" i="5"/>
  <c r="H15" i="5"/>
  <c r="H14" i="5"/>
  <c r="H12" i="5"/>
  <c r="H11" i="5"/>
  <c r="H9" i="5"/>
  <c r="H8" i="5"/>
  <c r="H6" i="5"/>
  <c r="H5" i="5"/>
  <c r="G118" i="8" l="1"/>
  <c r="G83" i="8"/>
  <c r="Q5" i="8"/>
  <c r="R2" i="8" s="1"/>
  <c r="S2" i="8" s="1"/>
  <c r="M163" i="8" s="1"/>
  <c r="G54" i="8"/>
  <c r="BL83" i="8"/>
  <c r="BM83" i="8" s="1"/>
  <c r="BN83" i="8" s="1"/>
  <c r="Q99" i="8"/>
  <c r="R99" i="8" s="1"/>
  <c r="S99" i="8" s="1"/>
  <c r="M166" i="8" s="1"/>
  <c r="G115" i="8"/>
  <c r="H115" i="8" s="1"/>
  <c r="I115" i="8" s="1"/>
  <c r="G5" i="8"/>
  <c r="G70" i="8"/>
  <c r="G35" i="8"/>
  <c r="H35" i="8" s="1"/>
  <c r="I35" i="8" s="1"/>
  <c r="N165" i="8" s="1"/>
  <c r="BL70" i="8"/>
  <c r="G86" i="8"/>
  <c r="G102" i="8"/>
  <c r="G147" i="8"/>
  <c r="H147" i="8" s="1"/>
  <c r="I147" i="8" s="1"/>
  <c r="N171" i="8" s="1"/>
  <c r="H67" i="8"/>
  <c r="I67" i="8" s="1"/>
  <c r="H2" i="8"/>
  <c r="I2" i="8" s="1"/>
  <c r="N163" i="8" s="1"/>
  <c r="BL67" i="8"/>
  <c r="G51" i="8"/>
  <c r="H51" i="8" s="1"/>
  <c r="I51" i="8" s="1"/>
  <c r="G99" i="8"/>
  <c r="Q35" i="8"/>
  <c r="R35" i="8" s="1"/>
  <c r="S35" i="8" s="1"/>
  <c r="M164" i="8" s="1"/>
  <c r="BV70" i="8"/>
  <c r="BW67" i="8" s="1"/>
  <c r="BX67" i="8" s="1"/>
  <c r="BL86" i="8"/>
  <c r="Q102" i="8"/>
  <c r="G150" i="8"/>
  <c r="BL67" i="6"/>
  <c r="BM67" i="6" s="1"/>
  <c r="BN67" i="6" s="1"/>
  <c r="Q2" i="6"/>
  <c r="R2" i="6" s="1"/>
  <c r="S2" i="6" s="1"/>
  <c r="G38" i="6"/>
  <c r="H67" i="6"/>
  <c r="I67" i="6" s="1"/>
  <c r="N167" i="6" s="1"/>
  <c r="BL83" i="6"/>
  <c r="BM83" i="6" s="1"/>
  <c r="BN83" i="6" s="1"/>
  <c r="Q132" i="6"/>
  <c r="R132" i="6" s="1"/>
  <c r="S132" i="6" s="1"/>
  <c r="M167" i="6" s="1"/>
  <c r="R67" i="6"/>
  <c r="S67" i="6" s="1"/>
  <c r="BV67" i="6"/>
  <c r="BW67" i="6" s="1"/>
  <c r="BX67" i="6" s="1"/>
  <c r="G35" i="6"/>
  <c r="H35" i="6" s="1"/>
  <c r="I35" i="6" s="1"/>
  <c r="N165" i="6" s="1"/>
  <c r="G54" i="6"/>
  <c r="G70" i="6"/>
  <c r="Q35" i="6"/>
  <c r="R35" i="6" s="1"/>
  <c r="S35" i="6" s="1"/>
  <c r="M164" i="6" s="1"/>
  <c r="Q70" i="6"/>
  <c r="G148" i="6"/>
  <c r="H148" i="6" s="1"/>
  <c r="I148" i="6" s="1"/>
  <c r="N172" i="6" s="1"/>
  <c r="G51" i="6"/>
  <c r="H51" i="6" s="1"/>
  <c r="I51" i="6" s="1"/>
  <c r="N166" i="6" s="1"/>
  <c r="H2" i="6"/>
  <c r="I2" i="6" s="1"/>
  <c r="H18" i="6"/>
  <c r="I18" i="6" s="1"/>
  <c r="N164" i="6" s="1"/>
  <c r="BL70" i="6"/>
  <c r="H83" i="6"/>
  <c r="I83" i="6" s="1"/>
  <c r="N168" i="6" s="1"/>
  <c r="G132" i="6"/>
  <c r="H132" i="6" s="1"/>
  <c r="I132" i="6" s="1"/>
  <c r="N171" i="6" s="1"/>
  <c r="G151" i="6"/>
  <c r="H99" i="3"/>
  <c r="I99" i="3" s="1"/>
  <c r="N169" i="3" s="1"/>
  <c r="H2" i="3"/>
  <c r="I2" i="3" s="1"/>
  <c r="BL83" i="3"/>
  <c r="BM83" i="3" s="1"/>
  <c r="BN83" i="3" s="1"/>
  <c r="G102" i="3"/>
  <c r="G151" i="3"/>
  <c r="H148" i="3" s="1"/>
  <c r="I148" i="3" s="1"/>
  <c r="N172" i="3" s="1"/>
  <c r="G35" i="3"/>
  <c r="H35" i="3" s="1"/>
  <c r="I35" i="3" s="1"/>
  <c r="N165" i="3" s="1"/>
  <c r="BL70" i="3"/>
  <c r="G51" i="3"/>
  <c r="H51" i="3" s="1"/>
  <c r="I51" i="3" s="1"/>
  <c r="N166" i="3" s="1"/>
  <c r="BL67" i="3"/>
  <c r="BM67" i="3" s="1"/>
  <c r="BN67" i="3" s="1"/>
  <c r="Q135" i="3"/>
  <c r="G86" i="3"/>
  <c r="H83" i="3" s="1"/>
  <c r="I83" i="3" s="1"/>
  <c r="Q132" i="3"/>
  <c r="G5" i="3"/>
  <c r="G70" i="3"/>
  <c r="H67" i="3" s="1"/>
  <c r="I67" i="3" s="1"/>
  <c r="M175" i="8" l="1"/>
  <c r="L180" i="8" s="1"/>
  <c r="M174" i="8"/>
  <c r="L179" i="8" s="1"/>
  <c r="N176" i="8"/>
  <c r="O176" i="8" s="1"/>
  <c r="H99" i="8"/>
  <c r="I99" i="8" s="1"/>
  <c r="H83" i="8"/>
  <c r="I83" i="8" s="1"/>
  <c r="BM67" i="8"/>
  <c r="BN67" i="8" s="1"/>
  <c r="N174" i="8"/>
  <c r="M179" i="8" s="1"/>
  <c r="N175" i="8"/>
  <c r="M180" i="8" s="1"/>
  <c r="N179" i="6"/>
  <c r="M184" i="6" s="1"/>
  <c r="N180" i="6"/>
  <c r="M185" i="6" s="1"/>
  <c r="N181" i="6"/>
  <c r="O181" i="6" s="1"/>
  <c r="M180" i="6"/>
  <c r="L185" i="6" s="1"/>
  <c r="M179" i="6"/>
  <c r="L184" i="6" s="1"/>
  <c r="N180" i="3"/>
  <c r="R132" i="3"/>
  <c r="S132" i="3" s="1"/>
  <c r="M167" i="3" s="1"/>
  <c r="L184" i="3" l="1"/>
  <c r="N181" i="3"/>
  <c r="O181" i="3" s="1"/>
  <c r="M180" i="3"/>
  <c r="P56" i="5" l="1"/>
  <c r="P55" i="5"/>
  <c r="O66" i="5"/>
  <c r="O65" i="5"/>
  <c r="E157" i="7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E21" i="4"/>
  <c r="F21" i="4" s="1"/>
  <c r="E18" i="4"/>
  <c r="E12" i="4"/>
  <c r="E9" i="4"/>
  <c r="E5" i="4"/>
  <c r="F5" i="4" s="1"/>
  <c r="E2" i="4"/>
  <c r="F2" i="4" s="1"/>
  <c r="E158" i="4"/>
  <c r="F158" i="4" s="1"/>
  <c r="E155" i="4"/>
  <c r="F155" i="4" s="1"/>
  <c r="G148" i="4" s="1"/>
  <c r="E151" i="4"/>
  <c r="F151" i="4" s="1"/>
  <c r="E148" i="4"/>
  <c r="F148" i="4" s="1"/>
  <c r="O142" i="4"/>
  <c r="P142" i="4" s="1"/>
  <c r="E142" i="4"/>
  <c r="F142" i="4" s="1"/>
  <c r="O139" i="4"/>
  <c r="P139" i="4" s="1"/>
  <c r="E139" i="4"/>
  <c r="F139" i="4" s="1"/>
  <c r="G132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F25" i="4"/>
  <c r="F18" i="4"/>
  <c r="O12" i="4"/>
  <c r="P12" i="4" s="1"/>
  <c r="F12" i="4"/>
  <c r="O9" i="4"/>
  <c r="P9" i="4" s="1"/>
  <c r="F9" i="4"/>
  <c r="O5" i="4"/>
  <c r="P5" i="4" s="1"/>
  <c r="O2" i="4"/>
  <c r="P2" i="4" s="1"/>
  <c r="P54" i="5"/>
  <c r="P53" i="5"/>
  <c r="P52" i="5"/>
  <c r="P51" i="5"/>
  <c r="P50" i="5"/>
  <c r="P49" i="5"/>
  <c r="P47" i="5"/>
  <c r="O64" i="5"/>
  <c r="O63" i="5"/>
  <c r="O62" i="5"/>
  <c r="O61" i="5"/>
  <c r="O60" i="5"/>
  <c r="O59" i="5"/>
  <c r="O58" i="5"/>
  <c r="O57" i="5"/>
  <c r="P45" i="5"/>
  <c r="P14" i="5"/>
  <c r="G135" i="4" l="1"/>
  <c r="G21" i="4"/>
  <c r="Q134" i="7"/>
  <c r="BL86" i="4"/>
  <c r="G35" i="4"/>
  <c r="BV70" i="4"/>
  <c r="BW67" i="4" s="1"/>
  <c r="BX67" i="4" s="1"/>
  <c r="BM83" i="4"/>
  <c r="BN83" i="4" s="1"/>
  <c r="G134" i="7"/>
  <c r="Q131" i="7"/>
  <c r="R131" i="7" s="1"/>
  <c r="S131" i="7" s="1"/>
  <c r="M167" i="7" s="1"/>
  <c r="G150" i="7"/>
  <c r="G131" i="7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R132" i="4" s="1"/>
  <c r="S132" i="4" s="1"/>
  <c r="M167" i="4" s="1"/>
  <c r="G151" i="4"/>
  <c r="H148" i="4" s="1"/>
  <c r="I148" i="4" s="1"/>
  <c r="N172" i="4" s="1"/>
  <c r="Q102" i="4"/>
  <c r="G115" i="4"/>
  <c r="H115" i="4" s="1"/>
  <c r="I115" i="4" s="1"/>
  <c r="N170" i="4" s="1"/>
  <c r="Q99" i="4"/>
  <c r="R99" i="4" s="1"/>
  <c r="S99" i="4" s="1"/>
  <c r="M166" i="4" s="1"/>
  <c r="G70" i="4"/>
  <c r="G86" i="4"/>
  <c r="G51" i="4"/>
  <c r="H51" i="4" s="1"/>
  <c r="I51" i="4" s="1"/>
  <c r="N166" i="4" s="1"/>
  <c r="Q35" i="4"/>
  <c r="G54" i="4"/>
  <c r="G38" i="4"/>
  <c r="Q5" i="4"/>
  <c r="G2" i="4"/>
  <c r="G18" i="4"/>
  <c r="H18" i="4" s="1"/>
  <c r="I18" i="4" s="1"/>
  <c r="N164" i="4" s="1"/>
  <c r="G67" i="4"/>
  <c r="G118" i="4"/>
  <c r="H132" i="4"/>
  <c r="I132" i="4" s="1"/>
  <c r="N171" i="4" s="1"/>
  <c r="G102" i="4"/>
  <c r="BL70" i="4"/>
  <c r="G99" i="4"/>
  <c r="Q2" i="4"/>
  <c r="R2" i="4" s="1"/>
  <c r="S2" i="4" s="1"/>
  <c r="M163" i="4" s="1"/>
  <c r="Q38" i="4"/>
  <c r="R35" i="4" s="1"/>
  <c r="S35" i="4" s="1"/>
  <c r="M164" i="4" s="1"/>
  <c r="Q67" i="4"/>
  <c r="R67" i="4" s="1"/>
  <c r="S67" i="4" s="1"/>
  <c r="M165" i="4" s="1"/>
  <c r="Q135" i="4"/>
  <c r="G5" i="4"/>
  <c r="BL67" i="4"/>
  <c r="BM67" i="4" s="1"/>
  <c r="BN67" i="4" s="1"/>
  <c r="G83" i="4"/>
  <c r="H131" i="7" l="1"/>
  <c r="I131" i="7" s="1"/>
  <c r="N170" i="7" s="1"/>
  <c r="H83" i="4"/>
  <c r="I83" i="4" s="1"/>
  <c r="N168" i="4" s="1"/>
  <c r="H2" i="4"/>
  <c r="I2" i="4" s="1"/>
  <c r="N163" i="4" s="1"/>
  <c r="H67" i="4"/>
  <c r="I67" i="4" s="1"/>
  <c r="N167" i="4" s="1"/>
  <c r="H35" i="4"/>
  <c r="I35" i="4" s="1"/>
  <c r="N165" i="4" s="1"/>
  <c r="H147" i="7"/>
  <c r="I147" i="7" s="1"/>
  <c r="N171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6" i="7" s="1"/>
  <c r="H51" i="7"/>
  <c r="I51" i="7" s="1"/>
  <c r="H35" i="7"/>
  <c r="I35" i="7" s="1"/>
  <c r="N165" i="7" s="1"/>
  <c r="H99" i="7"/>
  <c r="I99" i="7" s="1"/>
  <c r="N168" i="7" s="1"/>
  <c r="BM67" i="7"/>
  <c r="BN67" i="7" s="1"/>
  <c r="H83" i="7"/>
  <c r="I83" i="7" s="1"/>
  <c r="N167" i="7" s="1"/>
  <c r="BW67" i="7"/>
  <c r="BX67" i="7" s="1"/>
  <c r="H115" i="7"/>
  <c r="I115" i="7" s="1"/>
  <c r="N169" i="7" s="1"/>
  <c r="R2" i="7"/>
  <c r="S2" i="7" s="1"/>
  <c r="M163" i="7" s="1"/>
  <c r="H2" i="7"/>
  <c r="I2" i="7" s="1"/>
  <c r="N163" i="7" s="1"/>
  <c r="H18" i="7"/>
  <c r="I18" i="7" s="1"/>
  <c r="N164" i="7" s="1"/>
  <c r="M179" i="4"/>
  <c r="L184" i="4" s="1"/>
  <c r="M180" i="4"/>
  <c r="L185" i="4" s="1"/>
  <c r="H99" i="4"/>
  <c r="I99" i="4" s="1"/>
  <c r="N169" i="4" s="1"/>
  <c r="N179" i="4" s="1"/>
  <c r="M184" i="4" s="1"/>
  <c r="N181" i="4" l="1"/>
  <c r="O181" i="4" s="1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F67" i="1"/>
  <c r="O77" i="1"/>
  <c r="O74" i="1"/>
  <c r="O70" i="1"/>
  <c r="O67" i="1"/>
  <c r="E93" i="1"/>
  <c r="E90" i="1"/>
  <c r="E86" i="1"/>
  <c r="E83" i="1"/>
  <c r="E77" i="1"/>
  <c r="E74" i="1"/>
  <c r="E70" i="1"/>
  <c r="E67" i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9" i="1"/>
  <c r="E5" i="1"/>
  <c r="E2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/>
  <c r="O132" i="1"/>
  <c r="P132" i="1"/>
  <c r="E135" i="1"/>
  <c r="F135" i="1"/>
  <c r="O135" i="1"/>
  <c r="P135" i="1" s="1"/>
  <c r="E139" i="1"/>
  <c r="F139" i="1" s="1"/>
  <c r="O139" i="1"/>
  <c r="P139" i="1" s="1"/>
  <c r="E142" i="1"/>
  <c r="F142" i="1"/>
  <c r="O142" i="1"/>
  <c r="P142" i="1" s="1"/>
  <c r="E148" i="1"/>
  <c r="F148" i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G21" i="1" s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70" i="1" l="1"/>
  <c r="G132" i="1"/>
  <c r="G99" i="1"/>
  <c r="H99" i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N164" i="1" s="1"/>
  <c r="Q135" i="1"/>
  <c r="G38" i="1"/>
  <c r="G54" i="1"/>
  <c r="G135" i="1"/>
  <c r="H132" i="1" s="1"/>
  <c r="I132" i="1" s="1"/>
  <c r="N171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N165" i="1" s="1"/>
  <c r="Q35" i="1"/>
  <c r="Q5" i="1"/>
  <c r="I67" i="1" l="1"/>
  <c r="N167" i="1" s="1"/>
  <c r="R132" i="1"/>
  <c r="S132" i="1" s="1"/>
  <c r="M167" i="1" s="1"/>
  <c r="R67" i="1"/>
  <c r="S67" i="1" s="1"/>
  <c r="M165" i="1" s="1"/>
  <c r="H115" i="1"/>
  <c r="I115" i="1" s="1"/>
  <c r="N170" i="1" s="1"/>
  <c r="H51" i="1"/>
  <c r="I51" i="1" s="1"/>
  <c r="N166" i="1" s="1"/>
  <c r="BM67" i="1"/>
  <c r="BN67" i="1" s="1"/>
  <c r="H148" i="1"/>
  <c r="I148" i="1" s="1"/>
  <c r="N172" i="1" s="1"/>
  <c r="BW67" i="1"/>
  <c r="BX67" i="1" s="1"/>
  <c r="R2" i="1"/>
  <c r="S2" i="1" s="1"/>
  <c r="M163" i="1" s="1"/>
  <c r="H2" i="1"/>
  <c r="H83" i="1"/>
  <c r="I83" i="1" s="1"/>
  <c r="N168" i="1" s="1"/>
  <c r="R35" i="1"/>
  <c r="S35" i="1" s="1"/>
  <c r="M164" i="1" s="1"/>
  <c r="BM83" i="1"/>
  <c r="BN83" i="1" s="1"/>
  <c r="M180" i="1" l="1"/>
  <c r="L185" i="1" s="1"/>
  <c r="M185" i="1"/>
  <c r="I2" i="1"/>
  <c r="N163" i="1" s="1"/>
  <c r="M179" i="1"/>
  <c r="L184" i="1" s="1"/>
  <c r="M184" i="1"/>
  <c r="N180" i="1" l="1"/>
  <c r="N181" i="1"/>
  <c r="O181" i="1" s="1"/>
  <c r="N179" i="1"/>
</calcChain>
</file>

<file path=xl/sharedStrings.xml><?xml version="1.0" encoding="utf-8"?>
<sst xmlns="http://schemas.openxmlformats.org/spreadsheetml/2006/main" count="4598" uniqueCount="82">
  <si>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</si>
  <si>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</si>
  <si>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</si>
  <si>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</si>
  <si>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</si>
  <si>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</si>
  <si>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</si>
  <si>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</si>
  <si>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</si>
  <si>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</si>
  <si>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</si>
  <si>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</si>
  <si>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</si>
  <si>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</si>
  <si>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</si>
  <si>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</si>
  <si>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</si>
  <si>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</si>
  <si>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</si>
  <si>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</si>
  <si>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 xml:space="preserve">TB T SP1  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</si>
  <si>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</si>
  <si>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</si>
  <si>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</si>
  <si>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</si>
  <si>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</si>
  <si>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</si>
  <si>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</si>
  <si>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</si>
  <si>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</si>
  <si>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</si>
  <si>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</si>
  <si>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</si>
  <si>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</si>
  <si>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</si>
  <si>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</si>
  <si>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</si>
  <si>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</si>
  <si>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</si>
  <si>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</si>
  <si>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</si>
  <si>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</si>
  <si>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</si>
  <si>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</si>
  <si>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</si>
  <si>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</si>
  <si>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>Campione</t>
  </si>
  <si>
    <t>Primer</t>
  </si>
  <si>
    <t>Ct</t>
  </si>
  <si>
    <t>Media</t>
  </si>
  <si>
    <t>1 Sp</t>
  </si>
  <si>
    <t>2 Sp</t>
  </si>
  <si>
    <t>3 Sp</t>
  </si>
  <si>
    <t>4 Sp</t>
  </si>
  <si>
    <t>5 Sp</t>
  </si>
  <si>
    <t xml:space="preserve">TB CT5 SP4  </t>
  </si>
  <si>
    <t xml:space="preserve">TB CT5 SP4 </t>
  </si>
  <si>
    <t xml:space="preserve">TB CT5 SP5  </t>
  </si>
  <si>
    <t>TRATTATO +1</t>
  </si>
  <si>
    <t>CONTROLLO 5 GIORNI</t>
  </si>
  <si>
    <t>TRATTATO +2</t>
  </si>
  <si>
    <t>GAPDH per sod2 e gpx4</t>
  </si>
  <si>
    <t>CONTROLLO 10 GIORNI</t>
  </si>
  <si>
    <t>TRATTATO +3</t>
  </si>
  <si>
    <t>TB CT5 SP2</t>
  </si>
  <si>
    <t>TB CT SP3</t>
  </si>
  <si>
    <t>TB T SP2</t>
  </si>
  <si>
    <t>TB T SP3</t>
  </si>
  <si>
    <t xml:space="preserve">TB CT10 SP1  </t>
  </si>
  <si>
    <t>TB CT10 SP2</t>
  </si>
  <si>
    <t>TB CT10 SP3</t>
  </si>
  <si>
    <t xml:space="preserve">TB CT10 SP4  </t>
  </si>
  <si>
    <t xml:space="preserve">TB CT10 SP4 </t>
  </si>
  <si>
    <t xml:space="preserve">TB CT10 SP5  </t>
  </si>
  <si>
    <t xml:space="preserve">TB CT15 SP1  </t>
  </si>
  <si>
    <t>TB CT15 SP2</t>
  </si>
  <si>
    <t>TB CT15 SP3</t>
  </si>
  <si>
    <t xml:space="preserve">TB CT15 SP4  </t>
  </si>
  <si>
    <t xml:space="preserve">TB CT15 SP4 </t>
  </si>
  <si>
    <t xml:space="preserve">TB CT15 SP5  </t>
  </si>
  <si>
    <t>CONTROLLO 15 GIORNI</t>
  </si>
  <si>
    <t>TRL9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</si>
</sst>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0" xfId="0" applyFont="1"/>
    <xf numFmtId="0" fontId="0" fillId="15" borderId="13" xfId="0" applyFill="1" applyBorder="1" applyAlignment="1">
      <alignment horizontal="center" vertical="center"/>
    </xf>
    <xf numFmtId="0" fontId="9" fillId="0" borderId="16" xfId="0" applyFont="1" applyBorder="1"/>
    <xf numFmtId="0" fontId="0" fillId="0" borderId="17" xfId="0" applyBorder="1" applyAlignment="1">
      <alignment horizontal="center" vertical="center"/>
    </xf>
    <xf numFmtId="164" fontId="0" fillId="15" borderId="18" xfId="0" applyNumberFormat="1" applyFill="1" applyBorder="1" applyAlignment="1">
      <alignment horizontal="center" vertical="center"/>
    </xf>
    <xf numFmtId="0" fontId="9" fillId="0" borderId="19" xfId="0" applyFont="1" applyBorder="1"/>
    <xf numFmtId="164" fontId="0" fillId="0" borderId="20" xfId="0" applyNumberFormat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164" fontId="0" fillId="16" borderId="18" xfId="0" applyNumberForma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e" xfId="0" builtinId="0"/>
  </cellStyles>
  <dxfs count="275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0.1607277426179185</c:v>
                  </c:pt>
                  <c:pt idx="1">
                    <c:v>0.21698397077571821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0.98750596326215534</c:v>
                </c:pt>
                <c:pt idx="1">
                  <c:v>0.30375919797625445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1-A64B-ACF4-DB1D89A18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8091248"/>
        <c:axId val="1578088592"/>
      </c:barChart>
      <c:catAx>
        <c:axId val="157809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78088592"/>
        <c:crosses val="autoZero"/>
        <c:auto val="1"/>
        <c:lblAlgn val="ctr"/>
        <c:lblOffset val="100"/>
        <c:noMultiLvlLbl val="0"/>
      </c:catAx>
      <c:valAx>
        <c:axId val="15780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7809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'C10-T+2'!$L$185:$M$185</c:f>
                <c:numCache>
                  <c:formatCode>General</c:formatCode>
                  <c:ptCount val="2"/>
                  <c:pt idx="0">
                    <c:v>4.0715477276894729E-2</c:v>
                  </c:pt>
                  <c:pt idx="1">
                    <c:v>0.18122129946409987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'C10-T+2'!$L$184:$M$184</c:f>
              <c:numCache>
                <c:formatCode>General</c:formatCode>
                <c:ptCount val="2"/>
                <c:pt idx="0">
                  <c:v>1.0076756331552927</c:v>
                </c:pt>
                <c:pt idx="1">
                  <c:v>0.67859107457128631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E-FE43-887B-7C5E2138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335808"/>
        <c:axId val="1775389584"/>
      </c:barChart>
      <c:catAx>
        <c:axId val="17753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89584"/>
        <c:crosses val="autoZero"/>
        <c:auto val="1"/>
        <c:lblAlgn val="ctr"/>
        <c:lblOffset val="100"/>
        <c:noMultiLvlLbl val="0"/>
      </c:catAx>
      <c:valAx>
        <c:axId val="17753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3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C15 - T+3'!$L$180:$M$180</c:f>
                <c:numCache>
                  <c:formatCode>General</c:formatCode>
                  <c:ptCount val="2"/>
                  <c:pt idx="0">
                    <c:v>0.1297614981400719</c:v>
                  </c:pt>
                  <c:pt idx="1">
                    <c:v>5.689864898394263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'SPLEEN C15 - T+3'!$L$179:$M$179</c:f>
              <c:numCache>
                <c:formatCode>General</c:formatCode>
                <c:ptCount val="2"/>
                <c:pt idx="0">
                  <c:v>1.0317848510875212</c:v>
                </c:pt>
                <c:pt idx="1">
                  <c:v>5.3021719294370291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0.1297614981400719</c:v>
                  </c:pt>
                  <c:pt idx="1">
                    <c:v>1.9998142470916547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1.0317848510875212</c:v>
                </c:pt>
                <c:pt idx="1">
                  <c:v>3.6709946344410618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8-834C-A59D-085442C7D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195680"/>
        <c:axId val="1553971632"/>
      </c:barChart>
      <c:catAx>
        <c:axId val="15531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971632"/>
        <c:crosses val="autoZero"/>
        <c:auto val="1"/>
        <c:lblAlgn val="ctr"/>
        <c:lblOffset val="100"/>
        <c:noMultiLvlLbl val="0"/>
      </c:catAx>
      <c:valAx>
        <c:axId val="1553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19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/>
    <cx:plotArea>
      <cx:plotAreaRegion>
        <cx:series layoutId="boxWhisker" uniqueId="{EF5969E7-7492-124A-B590-90D11DF18C22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boxWhisker" uniqueId="{F03B37AE-5A5F-8F4D-AC4C-4BDB75562B64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/>
    <cx:plotArea>
      <cx:plotAreaRegion>
        <cx:series layoutId="boxWhisker" uniqueId="{C6D3D675-92B1-CB40-B510-933681E76182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188</xdr:row>
      <xdr:rowOff>114300</xdr:rowOff>
    </xdr:from>
    <xdr:to>
      <xdr:col>15</xdr:col>
      <xdr:colOff>285750</xdr:colOff>
      <xdr:row>202</xdr:row>
      <xdr:rowOff>12700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ED481DA-3613-D846-E0A9-1098CDAB3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440267</xdr:colOff>
      <xdr:row>161</xdr:row>
      <xdr:rowOff>0</xdr:rowOff>
    </xdr:from>
    <xdr:to>
      <xdr:col>19</xdr:col>
      <xdr:colOff>508000</xdr:colOff>
      <xdr:row>174</xdr:row>
      <xdr:rowOff>101600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1D33FA18-05F9-6C21-B4A2-7E3DD77BC3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14767" y="33210500"/>
              <a:ext cx="4550833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768350</xdr:colOff>
      <xdr:row>188</xdr:row>
      <xdr:rowOff>0</xdr:rowOff>
    </xdr:from>
    <xdr:to>
      <xdr:col>15</xdr:col>
      <xdr:colOff>539750</xdr:colOff>
      <xdr:row>201</xdr:row>
      <xdr:rowOff>101600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5F2C50D-DC6D-A798-A9AE-E764C720C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527050</xdr:colOff>
      <xdr:row>159</xdr:row>
      <xdr:rowOff>184150</xdr:rowOff>
    </xdr:from>
    <xdr:to>
      <xdr:col>21</xdr:col>
      <xdr:colOff>146050</xdr:colOff>
      <xdr:row>173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D0123CD5-D608-F25D-6FB8-BCD17FB515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82650" y="329755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804708</xdr:colOff>
      <xdr:row>180</xdr:row>
      <xdr:rowOff>151276</xdr:rowOff>
    </xdr:from>
    <xdr:to>
      <xdr:col>15</xdr:col>
      <xdr:colOff>588921</xdr:colOff>
      <xdr:row>194</xdr:row>
      <xdr:rowOff>62264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4D2ED9-D08A-3AD9-7285-E43C6B27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231522</xdr:colOff>
      <xdr:row>157</xdr:row>
      <xdr:rowOff>201851</xdr:rowOff>
    </xdr:from>
    <xdr:to>
      <xdr:col>20</xdr:col>
      <xdr:colOff>701309</xdr:colOff>
      <xdr:row>171</xdr:row>
      <xdr:rowOff>101600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fico 3">
              <a:extLst>
                <a:ext uri="{FF2B5EF4-FFF2-40B4-BE49-F238E27FC236}">
                  <a16:creationId xmlns:a16="http://schemas.microsoft.com/office/drawing/2014/main" id="{429A2F3E-FD57-B306-7BC9-2CE673B80F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87122" y="32586851"/>
              <a:ext cx="4597287" cy="27572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workbookViewId="0">
      <selection activeCell="P6" sqref="P6"/>
    </sheetView>
  </sheetViews>
  <sheetFormatPr baseColWidth="10" defaultRowHeight="16" x14ac:dyDescent="0.2"/>
  <sheetData>
    <row r="1" spans="1:16" x14ac:dyDescent="0.2">
      <c r="A1" s="48" t="s">
        <v>58</v>
      </c>
      <c r="B1" s="48"/>
      <c r="C1" s="48"/>
      <c r="D1" s="48"/>
      <c r="E1" s="48"/>
      <c r="F1" s="48"/>
      <c r="G1" s="48"/>
      <c r="H1" s="48"/>
    </row>
    <row r="2" spans="1:16" x14ac:dyDescent="0.2">
      <c r="A2" s="27"/>
      <c r="B2" s="28" t="s">
        <v>81</v>
      </c>
      <c r="C2" s="27"/>
      <c r="D2" s="27"/>
      <c r="E2" s="34"/>
      <c r="F2" s="35" t="s">
        <v>21</v>
      </c>
      <c r="G2" s="34"/>
      <c r="H2" s="34"/>
    </row>
    <row r="3" spans="1:16" ht="17" thickBot="1" x14ac:dyDescent="0.25">
      <c r="A3" s="29"/>
      <c r="B3" s="29"/>
      <c r="C3" s="29"/>
      <c r="D3" s="29"/>
      <c r="E3" s="29"/>
      <c r="F3" s="29"/>
      <c r="G3" s="29"/>
      <c r="H3" s="29"/>
    </row>
    <row r="4" spans="1:16" ht="17" thickBot="1" x14ac:dyDescent="0.25">
      <c r="A4" s="30" t="s">
        <v>46</v>
      </c>
      <c r="B4" s="31" t="s">
        <v>47</v>
      </c>
      <c r="C4" s="31" t="s">
        <v>48</v>
      </c>
      <c r="D4" s="32" t="s">
        <v>49</v>
      </c>
      <c r="E4" s="30" t="s">
        <v>46</v>
      </c>
      <c r="F4" s="31" t="s">
        <v>47</v>
      </c>
      <c r="G4" s="36" t="s">
        <v>48</v>
      </c>
      <c r="H4" s="37" t="s">
        <v>49</v>
      </c>
      <c r="O4" s="38" t="s">
        <v>21</v>
      </c>
      <c r="P4" s="38" t="s">
        <v>81</v>
      </c>
    </row>
    <row r="5" spans="1:16" ht="17" thickBot="1" x14ac:dyDescent="0.25">
      <c r="A5" s="45" t="s">
        <v>50</v>
      </c>
      <c r="B5" s="45" t="s">
        <v>81</v>
      </c>
      <c r="C5" s="40">
        <v>24.462199999999999</v>
      </c>
      <c r="D5" s="41">
        <f>_xlfn.STDEV.S(C5:C7)</f>
        <v>5.8831284194721813E-2</v>
      </c>
      <c r="E5" s="39" t="s">
        <v>50</v>
      </c>
      <c r="F5" s="39" t="s">
        <v>21</v>
      </c>
      <c r="G5" s="40">
        <v>27.0321</v>
      </c>
      <c r="H5" s="41">
        <f>_xlfn.STDEV.S(G5:G7)</f>
        <v>3.8446196170752504E-2</v>
      </c>
      <c r="N5" s="25" t="s">
        <v>30</v>
      </c>
      <c r="O5" s="25">
        <f>G24</f>
        <v>26.425999999999998</v>
      </c>
      <c r="P5" s="25">
        <f>C23</f>
        <v>25.957899999999999</v>
      </c>
    </row>
    <row r="6" spans="1:16" ht="17" thickBot="1" x14ac:dyDescent="0.25">
      <c r="A6" s="45" t="s">
        <v>50</v>
      </c>
      <c r="B6" s="45" t="s">
        <v>81</v>
      </c>
      <c r="C6" s="24">
        <v>24.545400000000001</v>
      </c>
      <c r="D6" s="46">
        <f>AVERAGE(C5:C7)</f>
        <v>24.503799999999998</v>
      </c>
      <c r="E6" s="39" t="s">
        <v>50</v>
      </c>
      <c r="F6" s="39" t="s">
        <v>21</v>
      </c>
      <c r="G6" s="24">
        <v>27.1084</v>
      </c>
      <c r="H6" s="42">
        <f>AVERAGE(G5:G7)</f>
        <v>27.072999999999997</v>
      </c>
      <c r="N6" s="25" t="s">
        <v>30</v>
      </c>
      <c r="O6" s="25">
        <f>G25</f>
        <v>26.415199999999999</v>
      </c>
      <c r="P6" s="25">
        <f>C24</f>
        <v>26.138300000000001</v>
      </c>
    </row>
    <row r="7" spans="1:16" x14ac:dyDescent="0.2">
      <c r="A7" s="45" t="s">
        <v>50</v>
      </c>
      <c r="B7" s="45" t="s">
        <v>81</v>
      </c>
      <c r="C7" s="43"/>
      <c r="D7" s="44"/>
      <c r="E7" s="39" t="s">
        <v>50</v>
      </c>
      <c r="F7" s="39" t="s">
        <v>21</v>
      </c>
      <c r="G7" s="43">
        <v>27.078499999999998</v>
      </c>
      <c r="H7" s="44"/>
      <c r="N7" t="s">
        <v>64</v>
      </c>
      <c r="O7">
        <f>G26</f>
        <v>26.241700000000002</v>
      </c>
      <c r="P7">
        <f>C26</f>
        <v>25.5443</v>
      </c>
    </row>
    <row r="8" spans="1:16" ht="17" thickBot="1" x14ac:dyDescent="0.25">
      <c r="A8" s="45" t="s">
        <v>51</v>
      </c>
      <c r="B8" s="45" t="s">
        <v>81</v>
      </c>
      <c r="C8" s="40">
        <v>26.030799999999999</v>
      </c>
      <c r="D8" s="41">
        <f>_xlfn.STDEV.S(C8:C10)</f>
        <v>2.1283914113715722E-2</v>
      </c>
      <c r="E8" s="39" t="s">
        <v>51</v>
      </c>
      <c r="F8" s="39" t="s">
        <v>21</v>
      </c>
      <c r="G8" s="40">
        <v>24.173100000000002</v>
      </c>
      <c r="H8" s="41">
        <f>_xlfn.STDEV.S(G8:G10)</f>
        <v>0.11678635765076913</v>
      </c>
      <c r="N8" t="s">
        <v>64</v>
      </c>
      <c r="O8">
        <f>G27</f>
        <v>26.459</v>
      </c>
      <c r="P8">
        <f>C28</f>
        <v>25.4283</v>
      </c>
    </row>
    <row r="9" spans="1:16" ht="17" thickBot="1" x14ac:dyDescent="0.25">
      <c r="A9" s="45" t="s">
        <v>51</v>
      </c>
      <c r="B9" s="45" t="s">
        <v>81</v>
      </c>
      <c r="C9" s="24">
        <v>26.000699999999998</v>
      </c>
      <c r="D9" s="46">
        <f>AVERAGE(C8:C10)</f>
        <v>26.015749999999997</v>
      </c>
      <c r="E9" s="39" t="s">
        <v>51</v>
      </c>
      <c r="F9" s="39" t="s">
        <v>21</v>
      </c>
      <c r="G9" s="24">
        <v>24.2057</v>
      </c>
      <c r="H9" s="42">
        <f>AVERAGE(G8:G10)</f>
        <v>24.122633333333329</v>
      </c>
      <c r="N9" t="s">
        <v>65</v>
      </c>
      <c r="O9">
        <f>G29</f>
        <v>26.702000000000002</v>
      </c>
      <c r="P9">
        <f>C29</f>
        <v>27.069299999999998</v>
      </c>
    </row>
    <row r="10" spans="1:16" x14ac:dyDescent="0.2">
      <c r="A10" s="45" t="s">
        <v>51</v>
      </c>
      <c r="B10" s="45" t="s">
        <v>81</v>
      </c>
      <c r="C10" s="43"/>
      <c r="D10" s="44"/>
      <c r="E10" s="39" t="s">
        <v>51</v>
      </c>
      <c r="F10" s="39" t="s">
        <v>21</v>
      </c>
      <c r="G10" s="43">
        <v>23.989100000000001</v>
      </c>
      <c r="H10" s="44"/>
      <c r="N10" t="s">
        <v>65</v>
      </c>
      <c r="O10">
        <f>G30</f>
        <v>26.4375</v>
      </c>
      <c r="P10">
        <f>C31</f>
        <v>26.968900000000001</v>
      </c>
    </row>
    <row r="11" spans="1:16" ht="17" thickBot="1" x14ac:dyDescent="0.25">
      <c r="A11" s="45" t="s">
        <v>52</v>
      </c>
      <c r="B11" s="45" t="s">
        <v>81</v>
      </c>
      <c r="C11" s="40">
        <v>22.578199999999999</v>
      </c>
      <c r="D11" s="41">
        <f>_xlfn.STDEV.S(C11:C13)</f>
        <v>0.21814807662075186</v>
      </c>
      <c r="E11" s="39" t="s">
        <v>52</v>
      </c>
      <c r="F11" s="39" t="s">
        <v>21</v>
      </c>
      <c r="G11" s="40">
        <v>23.0715</v>
      </c>
      <c r="H11" s="41">
        <f>_xlfn.STDEV.S(G11:G13)</f>
        <v>0.11636736369503928</v>
      </c>
      <c r="N11" s="26" t="s">
        <v>55</v>
      </c>
      <c r="O11" s="26">
        <f>G32</f>
        <v>26.639099999999999</v>
      </c>
      <c r="P11" s="26">
        <f>C32</f>
        <v>24.7468</v>
      </c>
    </row>
    <row r="12" spans="1:16" ht="17" thickBot="1" x14ac:dyDescent="0.25">
      <c r="A12" s="45" t="s">
        <v>52</v>
      </c>
      <c r="B12" s="45" t="s">
        <v>81</v>
      </c>
      <c r="C12" s="24">
        <v>22.998699999999999</v>
      </c>
      <c r="D12" s="46">
        <f>AVERAGE(C11:C13)</f>
        <v>22.754866666666668</v>
      </c>
      <c r="E12" s="39" t="s">
        <v>52</v>
      </c>
      <c r="F12" s="39" t="s">
        <v>21</v>
      </c>
      <c r="G12" s="24">
        <v>22.838999999999999</v>
      </c>
      <c r="H12" s="42">
        <f>AVERAGE(G11:G13)</f>
        <v>22.958266666666663</v>
      </c>
      <c r="N12" s="26" t="s">
        <v>56</v>
      </c>
      <c r="O12" s="26">
        <f>G34</f>
        <v>26.558299999999999</v>
      </c>
      <c r="P12" s="26">
        <f>C34</f>
        <v>24.814399999999999</v>
      </c>
    </row>
    <row r="13" spans="1:16" x14ac:dyDescent="0.2">
      <c r="A13" s="45" t="s">
        <v>52</v>
      </c>
      <c r="B13" s="45" t="s">
        <v>81</v>
      </c>
      <c r="C13" s="43">
        <v>22.6877</v>
      </c>
      <c r="D13" s="44"/>
      <c r="E13" s="39" t="s">
        <v>52</v>
      </c>
      <c r="F13" s="39" t="s">
        <v>21</v>
      </c>
      <c r="G13" s="43">
        <v>22.964300000000001</v>
      </c>
      <c r="H13" s="44"/>
      <c r="N13" s="9" t="s">
        <v>57</v>
      </c>
      <c r="O13" s="9">
        <f>G35</f>
        <v>25.400400000000001</v>
      </c>
      <c r="P13" s="9">
        <f>C35</f>
        <v>24.509899999999998</v>
      </c>
    </row>
    <row r="14" spans="1:16" ht="17" thickBot="1" x14ac:dyDescent="0.25">
      <c r="A14" s="45" t="s">
        <v>53</v>
      </c>
      <c r="B14" s="45" t="s">
        <v>81</v>
      </c>
      <c r="C14" s="40">
        <v>24.960799999999999</v>
      </c>
      <c r="D14" s="41">
        <f>_xlfn.STDEV.S(C14:C16)</f>
        <v>3.8859919368589832E-2</v>
      </c>
      <c r="E14" s="39" t="s">
        <v>53</v>
      </c>
      <c r="F14" s="39" t="s">
        <v>21</v>
      </c>
      <c r="G14" s="40">
        <v>25.274899999999999</v>
      </c>
      <c r="H14" s="41">
        <f>_xlfn.STDEV.S(G14:G16)</f>
        <v>6.5923667980475581E-2</v>
      </c>
      <c r="N14" s="9" t="s">
        <v>57</v>
      </c>
      <c r="O14" s="9">
        <f>G36</f>
        <v>25.4209</v>
      </c>
      <c r="P14" s="9">
        <f>C36</f>
        <v>24.520299999999999</v>
      </c>
    </row>
    <row r="15" spans="1:16" ht="17" thickBot="1" x14ac:dyDescent="0.25">
      <c r="A15" s="45" t="s">
        <v>53</v>
      </c>
      <c r="B15" s="45" t="s">
        <v>81</v>
      </c>
      <c r="C15" s="24">
        <v>24.940200000000001</v>
      </c>
      <c r="D15" s="46">
        <f>AVERAGE(C14:C16)</f>
        <v>24.972133333333332</v>
      </c>
      <c r="E15" s="39" t="s">
        <v>53</v>
      </c>
      <c r="F15" s="39" t="s">
        <v>21</v>
      </c>
      <c r="G15" s="24">
        <v>25.188700000000001</v>
      </c>
      <c r="H15" s="42">
        <f>AVERAGE(G14:G16)</f>
        <v>25.202999999999999</v>
      </c>
      <c r="N15" s="25" t="s">
        <v>20</v>
      </c>
      <c r="O15" s="25">
        <f>G6</f>
        <v>27.1084</v>
      </c>
      <c r="P15" s="25">
        <f>C5</f>
        <v>24.462199999999999</v>
      </c>
    </row>
    <row r="16" spans="1:16" x14ac:dyDescent="0.2">
      <c r="A16" s="45" t="s">
        <v>53</v>
      </c>
      <c r="B16" s="45" t="s">
        <v>81</v>
      </c>
      <c r="C16" s="43">
        <v>25.0154</v>
      </c>
      <c r="D16" s="44"/>
      <c r="E16" s="39" t="s">
        <v>53</v>
      </c>
      <c r="F16" s="39" t="s">
        <v>21</v>
      </c>
      <c r="G16" s="43">
        <v>25.145399999999999</v>
      </c>
      <c r="H16" s="44"/>
      <c r="N16" s="25" t="s">
        <v>20</v>
      </c>
      <c r="O16" s="25">
        <f>G7</f>
        <v>27.078499999999998</v>
      </c>
      <c r="P16" s="25">
        <f>C6</f>
        <v>24.545400000000001</v>
      </c>
    </row>
    <row r="17" spans="1:16" ht="17" thickBot="1" x14ac:dyDescent="0.25">
      <c r="A17" s="45" t="s">
        <v>54</v>
      </c>
      <c r="B17" s="45" t="s">
        <v>81</v>
      </c>
      <c r="C17" s="40">
        <v>23.042000000000002</v>
      </c>
      <c r="D17" s="41">
        <f>_xlfn.STDEV.S(C17:C19)</f>
        <v>9.3575691287854784E-2</v>
      </c>
      <c r="E17" s="39" t="s">
        <v>54</v>
      </c>
      <c r="F17" s="39" t="s">
        <v>21</v>
      </c>
      <c r="G17" s="40">
        <v>23.728300000000001</v>
      </c>
      <c r="H17" s="41">
        <f>_xlfn.STDEV.S(G17:G19)</f>
        <v>0.16380403942923238</v>
      </c>
      <c r="N17" t="s">
        <v>66</v>
      </c>
      <c r="O17">
        <f>G9</f>
        <v>24.2057</v>
      </c>
      <c r="P17">
        <f>C8</f>
        <v>26.030799999999999</v>
      </c>
    </row>
    <row r="18" spans="1:16" ht="17" thickBot="1" x14ac:dyDescent="0.25">
      <c r="A18" s="45" t="s">
        <v>54</v>
      </c>
      <c r="B18" s="45" t="s">
        <v>81</v>
      </c>
      <c r="C18" s="24">
        <v>23.185300000000002</v>
      </c>
      <c r="D18" s="46">
        <f>AVERAGE(C17:C19)</f>
        <v>23.148399999999999</v>
      </c>
      <c r="E18" s="39" t="s">
        <v>54</v>
      </c>
      <c r="F18" s="39" t="s">
        <v>21</v>
      </c>
      <c r="G18" s="24">
        <v>23.455500000000001</v>
      </c>
      <c r="H18" s="42">
        <f>AVERAGE(G17:G19)</f>
        <v>23.539533333333335</v>
      </c>
      <c r="N18" t="s">
        <v>66</v>
      </c>
      <c r="O18">
        <f>G10</f>
        <v>23.989100000000001</v>
      </c>
      <c r="P18">
        <f>C9</f>
        <v>26.000699999999998</v>
      </c>
    </row>
    <row r="19" spans="1:16" x14ac:dyDescent="0.2">
      <c r="A19" s="45" t="s">
        <v>54</v>
      </c>
      <c r="B19" s="45" t="s">
        <v>81</v>
      </c>
      <c r="C19" s="43">
        <v>23.2179</v>
      </c>
      <c r="D19" s="44"/>
      <c r="E19" s="39" t="s">
        <v>54</v>
      </c>
      <c r="F19" s="39" t="s">
        <v>21</v>
      </c>
      <c r="G19" s="43">
        <v>23.434799999999999</v>
      </c>
      <c r="H19" s="44"/>
      <c r="N19" t="s">
        <v>67</v>
      </c>
      <c r="O19">
        <f>G11</f>
        <v>23.0715</v>
      </c>
      <c r="P19">
        <f>C11</f>
        <v>22.578199999999999</v>
      </c>
    </row>
    <row r="20" spans="1:16" x14ac:dyDescent="0.2">
      <c r="N20" t="s">
        <v>67</v>
      </c>
      <c r="O20">
        <f>G12</f>
        <v>22.838999999999999</v>
      </c>
      <c r="P20">
        <f>C12</f>
        <v>22.998699999999999</v>
      </c>
    </row>
    <row r="21" spans="1:16" ht="17" thickBot="1" x14ac:dyDescent="0.25">
      <c r="A21" s="48" t="s">
        <v>59</v>
      </c>
      <c r="B21" s="48"/>
      <c r="C21" s="48"/>
      <c r="D21" s="48"/>
      <c r="E21" s="48"/>
      <c r="F21" s="48"/>
      <c r="G21" s="48"/>
      <c r="H21" s="48"/>
      <c r="N21" s="26" t="s">
        <v>44</v>
      </c>
      <c r="O21" s="26">
        <f>G14</f>
        <v>25.274899999999999</v>
      </c>
      <c r="P21" s="26">
        <f>C15</f>
        <v>24.940200000000001</v>
      </c>
    </row>
    <row r="22" spans="1:16" ht="17" thickBot="1" x14ac:dyDescent="0.25">
      <c r="A22" s="30" t="s">
        <v>46</v>
      </c>
      <c r="B22" s="31" t="s">
        <v>47</v>
      </c>
      <c r="C22" s="31" t="s">
        <v>48</v>
      </c>
      <c r="D22" s="32" t="s">
        <v>49</v>
      </c>
      <c r="E22" s="30" t="s">
        <v>46</v>
      </c>
      <c r="F22" s="31" t="s">
        <v>47</v>
      </c>
      <c r="G22" s="36" t="s">
        <v>48</v>
      </c>
      <c r="H22" s="37" t="s">
        <v>49</v>
      </c>
      <c r="N22" s="26" t="s">
        <v>44</v>
      </c>
      <c r="O22" s="26">
        <f>G15</f>
        <v>25.188700000000001</v>
      </c>
      <c r="P22" s="26">
        <f>C16</f>
        <v>25.0154</v>
      </c>
    </row>
    <row r="23" spans="1:16" ht="17" thickBot="1" x14ac:dyDescent="0.25">
      <c r="A23" s="45" t="s">
        <v>50</v>
      </c>
      <c r="B23" s="45" t="s">
        <v>81</v>
      </c>
      <c r="C23" s="40">
        <v>25.957899999999999</v>
      </c>
      <c r="D23" s="41">
        <f>_xlfn.STDEV.S(C23:C25)</f>
        <v>9.0239089829926525E-2</v>
      </c>
      <c r="E23" s="39" t="s">
        <v>50</v>
      </c>
      <c r="F23" s="39" t="s">
        <v>21</v>
      </c>
      <c r="G23">
        <v>26.430199999999999</v>
      </c>
      <c r="H23" s="41">
        <f>_xlfn.STDEV.S(G23:G25)</f>
        <v>7.7382168488614334E-3</v>
      </c>
      <c r="N23" s="9" t="s">
        <v>45</v>
      </c>
      <c r="O23" s="9">
        <f>G18</f>
        <v>23.455500000000001</v>
      </c>
      <c r="P23" s="9">
        <f>C18</f>
        <v>23.185300000000002</v>
      </c>
    </row>
    <row r="24" spans="1:16" ht="17" thickBot="1" x14ac:dyDescent="0.25">
      <c r="A24" s="45" t="s">
        <v>50</v>
      </c>
      <c r="B24" s="45" t="s">
        <v>81</v>
      </c>
      <c r="C24" s="24">
        <v>26.138300000000001</v>
      </c>
      <c r="D24" s="46">
        <f>AVERAGE(C23:C25)</f>
        <v>26.049633333333333</v>
      </c>
      <c r="E24" s="39" t="s">
        <v>50</v>
      </c>
      <c r="F24" s="39" t="s">
        <v>21</v>
      </c>
      <c r="G24" s="24">
        <v>26.425999999999998</v>
      </c>
      <c r="H24" s="42">
        <f>AVERAGE(G23:G25)</f>
        <v>26.4238</v>
      </c>
      <c r="N24" s="9" t="s">
        <v>45</v>
      </c>
      <c r="O24" s="9">
        <f>G19</f>
        <v>23.434799999999999</v>
      </c>
      <c r="P24" s="9">
        <f>C19</f>
        <v>23.2179</v>
      </c>
    </row>
    <row r="25" spans="1:16" x14ac:dyDescent="0.2">
      <c r="A25" s="45" t="s">
        <v>50</v>
      </c>
      <c r="B25" s="45" t="s">
        <v>81</v>
      </c>
      <c r="C25" s="43">
        <v>26.052700000000002</v>
      </c>
      <c r="D25" s="44"/>
      <c r="E25" s="39" t="s">
        <v>50</v>
      </c>
      <c r="F25" s="39" t="s">
        <v>21</v>
      </c>
      <c r="G25" s="43">
        <v>26.415199999999999</v>
      </c>
      <c r="H25" s="44"/>
      <c r="N25" s="38"/>
      <c r="O25" s="38" t="s">
        <v>21</v>
      </c>
      <c r="P25" s="38" t="s">
        <v>81</v>
      </c>
    </row>
    <row r="26" spans="1:16" ht="17" thickBot="1" x14ac:dyDescent="0.25">
      <c r="A26" s="45" t="s">
        <v>51</v>
      </c>
      <c r="B26" s="45" t="s">
        <v>81</v>
      </c>
      <c r="C26" s="40">
        <v>25.5443</v>
      </c>
      <c r="D26" s="41">
        <f>_xlfn.STDEV.S(C26:C28)</f>
        <v>0.11326112896017548</v>
      </c>
      <c r="E26" s="39" t="s">
        <v>51</v>
      </c>
      <c r="F26" s="39" t="s">
        <v>21</v>
      </c>
      <c r="G26" s="40">
        <v>26.241700000000002</v>
      </c>
      <c r="H26" s="41">
        <f>_xlfn.STDEV.S(G26:G28)</f>
        <v>0.12392878331256701</v>
      </c>
      <c r="N26" s="25" t="s">
        <v>68</v>
      </c>
      <c r="O26" s="25">
        <f>G61</f>
        <v>27.4147</v>
      </c>
      <c r="P26" s="25">
        <v>26.500499999999999</v>
      </c>
    </row>
    <row r="27" spans="1:16" ht="17" thickBot="1" x14ac:dyDescent="0.25">
      <c r="A27" s="45" t="s">
        <v>51</v>
      </c>
      <c r="B27" s="45" t="s">
        <v>81</v>
      </c>
      <c r="C27" s="24">
        <v>25.317799999999998</v>
      </c>
      <c r="D27" s="46">
        <f>AVERAGE(C26:C28)</f>
        <v>25.430133333333334</v>
      </c>
      <c r="E27" s="39" t="s">
        <v>51</v>
      </c>
      <c r="F27" s="39" t="s">
        <v>21</v>
      </c>
      <c r="G27" s="24">
        <v>26.459</v>
      </c>
      <c r="H27" s="42">
        <f>AVERAGE(G26:G28)</f>
        <v>26.315933333333334</v>
      </c>
      <c r="N27" s="25" t="s">
        <v>68</v>
      </c>
      <c r="O27" s="25">
        <f>G62</f>
        <v>27.186599999999999</v>
      </c>
      <c r="P27" s="25">
        <v>26.7468</v>
      </c>
    </row>
    <row r="28" spans="1:16" x14ac:dyDescent="0.2">
      <c r="A28" s="45" t="s">
        <v>51</v>
      </c>
      <c r="B28" s="45" t="s">
        <v>81</v>
      </c>
      <c r="C28" s="43">
        <v>25.4283</v>
      </c>
      <c r="D28" s="44"/>
      <c r="E28" s="39" t="s">
        <v>51</v>
      </c>
      <c r="F28" s="39" t="s">
        <v>21</v>
      </c>
      <c r="G28" s="43">
        <v>26.2471</v>
      </c>
      <c r="H28" s="44"/>
      <c r="N28" t="s">
        <v>69</v>
      </c>
      <c r="O28">
        <f>G65</f>
        <v>29.0871</v>
      </c>
      <c r="P28">
        <v>26.783200000000001</v>
      </c>
    </row>
    <row r="29" spans="1:16" ht="17" thickBot="1" x14ac:dyDescent="0.25">
      <c r="A29" s="45" t="s">
        <v>52</v>
      </c>
      <c r="B29" s="45" t="s">
        <v>81</v>
      </c>
      <c r="C29" s="40">
        <v>27.069299999999998</v>
      </c>
      <c r="D29" s="41">
        <f>_xlfn.STDEV.S(C29:C31)</f>
        <v>9.3584827830155079E-2</v>
      </c>
      <c r="E29" s="39" t="s">
        <v>52</v>
      </c>
      <c r="F29" s="39" t="s">
        <v>21</v>
      </c>
      <c r="G29" s="40">
        <v>26.702000000000002</v>
      </c>
      <c r="H29" s="41">
        <f>_xlfn.STDEV.S(G29:G31)</f>
        <v>0.25367807026491979</v>
      </c>
      <c r="N29" t="s">
        <v>69</v>
      </c>
      <c r="O29">
        <f>G66</f>
        <v>29.0152</v>
      </c>
      <c r="P29">
        <v>26.769200000000001</v>
      </c>
    </row>
    <row r="30" spans="1:16" ht="17" thickBot="1" x14ac:dyDescent="0.25">
      <c r="A30" s="45" t="s">
        <v>52</v>
      </c>
      <c r="B30" s="45" t="s">
        <v>81</v>
      </c>
      <c r="C30" s="24">
        <v>26.882300000000001</v>
      </c>
      <c r="D30" s="46">
        <f>AVERAGE(C29:C31)</f>
        <v>26.973500000000001</v>
      </c>
      <c r="E30" s="39" t="s">
        <v>52</v>
      </c>
      <c r="F30" s="39" t="s">
        <v>21</v>
      </c>
      <c r="G30" s="24">
        <v>26.4375</v>
      </c>
      <c r="H30" s="42">
        <f>AVERAGE(G29:G31)</f>
        <v>26.694733333333332</v>
      </c>
      <c r="N30" t="s">
        <v>70</v>
      </c>
      <c r="O30">
        <f>G68</f>
        <v>27.770600000000002</v>
      </c>
      <c r="P30">
        <v>27.206299999999999</v>
      </c>
    </row>
    <row r="31" spans="1:16" x14ac:dyDescent="0.2">
      <c r="A31" s="45" t="s">
        <v>52</v>
      </c>
      <c r="B31" s="45" t="s">
        <v>81</v>
      </c>
      <c r="C31" s="43">
        <v>26.968900000000001</v>
      </c>
      <c r="D31" s="44"/>
      <c r="E31" s="39" t="s">
        <v>52</v>
      </c>
      <c r="F31" s="39" t="s">
        <v>21</v>
      </c>
      <c r="G31" s="43">
        <v>26.944700000000001</v>
      </c>
      <c r="H31" s="44"/>
      <c r="N31" t="s">
        <v>65</v>
      </c>
      <c r="O31">
        <f>G69</f>
        <v>28.396000000000001</v>
      </c>
      <c r="P31">
        <v>27.284400000000002</v>
      </c>
    </row>
    <row r="32" spans="1:16" ht="17" thickBot="1" x14ac:dyDescent="0.25">
      <c r="A32" s="45" t="s">
        <v>53</v>
      </c>
      <c r="B32" s="45" t="s">
        <v>81</v>
      </c>
      <c r="C32" s="40">
        <v>24.7468</v>
      </c>
      <c r="D32" s="41">
        <f>_xlfn.STDEV.S(C32:C34)</f>
        <v>4.7800418408209748E-2</v>
      </c>
      <c r="E32" s="39" t="s">
        <v>53</v>
      </c>
      <c r="F32" s="39" t="s">
        <v>21</v>
      </c>
      <c r="G32" s="40">
        <v>26.639099999999999</v>
      </c>
      <c r="H32" s="41">
        <f>_xlfn.STDEV.S(G32:G34)</f>
        <v>4.1616382991958092E-2</v>
      </c>
      <c r="N32" s="26" t="s">
        <v>71</v>
      </c>
      <c r="O32" s="26">
        <f>G70</f>
        <v>28.166699999999999</v>
      </c>
      <c r="P32" s="26">
        <v>26.823899999999998</v>
      </c>
    </row>
    <row r="33" spans="1:16" ht="17" thickBot="1" x14ac:dyDescent="0.25">
      <c r="A33" s="45" t="s">
        <v>53</v>
      </c>
      <c r="B33" s="45" t="s">
        <v>81</v>
      </c>
      <c r="C33" s="24"/>
      <c r="D33" s="46">
        <f>AVERAGE(C32:C34)</f>
        <v>24.7806</v>
      </c>
      <c r="E33" s="39" t="s">
        <v>53</v>
      </c>
      <c r="F33" s="39" t="s">
        <v>21</v>
      </c>
      <c r="G33" s="24">
        <v>26.581399999999999</v>
      </c>
      <c r="H33" s="42">
        <f>AVERAGE(G32:G34)</f>
        <v>26.592933333333335</v>
      </c>
      <c r="N33" s="26" t="s">
        <v>72</v>
      </c>
      <c r="O33" s="26">
        <f>G72</f>
        <v>28.227699999999999</v>
      </c>
      <c r="P33" s="26">
        <v>26.840599999999998</v>
      </c>
    </row>
    <row r="34" spans="1:16" x14ac:dyDescent="0.2">
      <c r="A34" s="45" t="s">
        <v>53</v>
      </c>
      <c r="B34" s="45" t="s">
        <v>81</v>
      </c>
      <c r="C34" s="43">
        <v>24.814399999999999</v>
      </c>
      <c r="D34" s="44"/>
      <c r="E34" s="39" t="s">
        <v>53</v>
      </c>
      <c r="F34" s="39" t="s">
        <v>21</v>
      </c>
      <c r="G34" s="43">
        <v>26.558299999999999</v>
      </c>
      <c r="H34" s="44"/>
      <c r="N34" s="9" t="s">
        <v>73</v>
      </c>
      <c r="O34" s="9"/>
      <c r="P34" s="9"/>
    </row>
    <row r="35" spans="1:16" ht="17" thickBot="1" x14ac:dyDescent="0.25">
      <c r="A35" s="45" t="s">
        <v>54</v>
      </c>
      <c r="B35" s="45" t="s">
        <v>81</v>
      </c>
      <c r="C35" s="40">
        <v>24.509899999999998</v>
      </c>
      <c r="D35" s="41">
        <f>_xlfn.STDEV.S(C35:C37)</f>
        <v>0.10422605240533721</v>
      </c>
      <c r="E35" s="39" t="s">
        <v>54</v>
      </c>
      <c r="F35" s="39" t="s">
        <v>21</v>
      </c>
      <c r="G35" s="40">
        <v>25.400400000000001</v>
      </c>
      <c r="H35" s="41">
        <f>_xlfn.STDEV.S(G35:G37)</f>
        <v>0.10686946866777787</v>
      </c>
      <c r="N35" s="9" t="s">
        <v>73</v>
      </c>
      <c r="O35" s="9"/>
      <c r="P35" s="9"/>
    </row>
    <row r="36" spans="1:16" ht="17" thickBot="1" x14ac:dyDescent="0.25">
      <c r="A36" s="45" t="s">
        <v>54</v>
      </c>
      <c r="B36" s="45" t="s">
        <v>81</v>
      </c>
      <c r="C36" s="24">
        <v>24.520299999999999</v>
      </c>
      <c r="D36" s="46">
        <f>AVERAGE(C35:C37)</f>
        <v>24.575199999999995</v>
      </c>
      <c r="E36" s="39" t="s">
        <v>54</v>
      </c>
      <c r="F36" s="39" t="s">
        <v>21</v>
      </c>
      <c r="G36" s="24">
        <v>25.4209</v>
      </c>
      <c r="H36" s="42">
        <f>AVERAGE(G35:G37)</f>
        <v>25.349233333333334</v>
      </c>
      <c r="N36" s="25" t="s">
        <v>20</v>
      </c>
      <c r="O36" s="25">
        <f>G43</f>
        <v>30.182200000000002</v>
      </c>
      <c r="P36" s="25">
        <f>C43</f>
        <v>29.138999999999999</v>
      </c>
    </row>
    <row r="37" spans="1:16" x14ac:dyDescent="0.2">
      <c r="A37" s="45" t="s">
        <v>54</v>
      </c>
      <c r="B37" s="45" t="s">
        <v>81</v>
      </c>
      <c r="C37" s="43">
        <v>24.695399999999999</v>
      </c>
      <c r="D37" s="44"/>
      <c r="E37" s="39" t="s">
        <v>54</v>
      </c>
      <c r="F37" s="39" t="s">
        <v>21</v>
      </c>
      <c r="G37" s="43">
        <v>25.226400000000002</v>
      </c>
      <c r="H37" s="44"/>
      <c r="N37" s="25" t="s">
        <v>20</v>
      </c>
      <c r="O37" s="25">
        <f>G44</f>
        <v>29.400700000000001</v>
      </c>
      <c r="P37" s="25">
        <f>C44</f>
        <v>28.992999999999999</v>
      </c>
    </row>
    <row r="38" spans="1:16" x14ac:dyDescent="0.2">
      <c r="N38" t="s">
        <v>66</v>
      </c>
      <c r="O38">
        <f>G46</f>
        <v>27.4283</v>
      </c>
      <c r="P38">
        <f>C47</f>
        <v>25.398099999999999</v>
      </c>
    </row>
    <row r="39" spans="1:16" x14ac:dyDescent="0.2">
      <c r="A39" s="48" t="s">
        <v>60</v>
      </c>
      <c r="B39" s="48"/>
      <c r="C39" s="48"/>
      <c r="D39" s="48"/>
      <c r="E39" s="48"/>
      <c r="F39" s="48"/>
      <c r="G39" s="48"/>
      <c r="H39" s="48"/>
      <c r="N39" t="s">
        <v>66</v>
      </c>
      <c r="O39">
        <f>G47</f>
        <v>27.313800000000001</v>
      </c>
      <c r="P39">
        <f>C48</f>
        <v>25.429300000000001</v>
      </c>
    </row>
    <row r="40" spans="1:16" x14ac:dyDescent="0.2">
      <c r="A40" s="27"/>
      <c r="B40" s="28" t="s">
        <v>81</v>
      </c>
      <c r="C40" s="27"/>
      <c r="D40" s="27"/>
      <c r="E40" s="34"/>
      <c r="F40" s="35" t="s">
        <v>21</v>
      </c>
      <c r="G40" s="34"/>
      <c r="H40" s="34"/>
      <c r="N40" t="s">
        <v>67</v>
      </c>
      <c r="O40">
        <f>G49</f>
        <v>27.3963</v>
      </c>
      <c r="P40">
        <f>C49</f>
        <v>27.170500000000001</v>
      </c>
    </row>
    <row r="41" spans="1:16" ht="17" thickBot="1" x14ac:dyDescent="0.25">
      <c r="A41" s="29"/>
      <c r="B41" s="29"/>
      <c r="C41" s="29"/>
      <c r="D41" s="33"/>
      <c r="E41" s="29"/>
      <c r="F41" s="29"/>
      <c r="G41" s="29"/>
      <c r="H41" s="33"/>
      <c r="N41" t="s">
        <v>67</v>
      </c>
      <c r="O41">
        <f>G51</f>
        <v>27.321899999999999</v>
      </c>
      <c r="P41">
        <f>C51</f>
        <v>27.4621</v>
      </c>
    </row>
    <row r="42" spans="1:16" ht="17" thickBot="1" x14ac:dyDescent="0.25">
      <c r="A42" s="30" t="s">
        <v>46</v>
      </c>
      <c r="B42" s="31" t="s">
        <v>47</v>
      </c>
      <c r="C42" s="31" t="s">
        <v>48</v>
      </c>
      <c r="D42" s="32" t="s">
        <v>49</v>
      </c>
      <c r="E42" s="30" t="s">
        <v>46</v>
      </c>
      <c r="F42" s="31" t="s">
        <v>47</v>
      </c>
      <c r="G42" s="36" t="s">
        <v>48</v>
      </c>
      <c r="H42" s="37" t="s">
        <v>49</v>
      </c>
      <c r="N42" s="26" t="s">
        <v>44</v>
      </c>
      <c r="O42" s="26">
        <f>G53</f>
        <v>27.9421</v>
      </c>
      <c r="P42" s="26">
        <f>C52</f>
        <v>26.114100000000001</v>
      </c>
    </row>
    <row r="43" spans="1:16" ht="17" thickBot="1" x14ac:dyDescent="0.25">
      <c r="A43" s="45" t="s">
        <v>50</v>
      </c>
      <c r="B43" s="45" t="s">
        <v>81</v>
      </c>
      <c r="C43" s="40">
        <v>29.138999999999999</v>
      </c>
      <c r="D43" s="41">
        <f>_xlfn.STDEV.S(C43:C45)</f>
        <v>7.3082145562374246E-2</v>
      </c>
      <c r="E43" s="39" t="s">
        <v>50</v>
      </c>
      <c r="F43" s="39" t="s">
        <v>21</v>
      </c>
      <c r="G43" s="40">
        <v>30.182200000000002</v>
      </c>
      <c r="H43" s="41">
        <f>_xlfn.STDEV.S(G43:G45)</f>
        <v>0.42564664922914752</v>
      </c>
      <c r="N43" s="26" t="s">
        <v>44</v>
      </c>
      <c r="O43" s="26">
        <f>G54</f>
        <v>27.718599999999999</v>
      </c>
      <c r="P43" s="26">
        <f>C53</f>
        <v>26.518599999999999</v>
      </c>
    </row>
    <row r="44" spans="1:16" ht="17" thickBot="1" x14ac:dyDescent="0.25">
      <c r="A44" s="45" t="s">
        <v>50</v>
      </c>
      <c r="B44" s="45" t="s">
        <v>81</v>
      </c>
      <c r="C44" s="24">
        <v>28.992999999999999</v>
      </c>
      <c r="D44" s="46">
        <f>AVERAGE(C43:C45)</f>
        <v>29.067999999999998</v>
      </c>
      <c r="E44" s="39" t="s">
        <v>50</v>
      </c>
      <c r="F44" s="39" t="s">
        <v>21</v>
      </c>
      <c r="G44" s="24">
        <v>29.400700000000001</v>
      </c>
      <c r="H44" s="42">
        <f>AVERAGE(G43:G45)</f>
        <v>29.693999999999999</v>
      </c>
      <c r="N44" s="9" t="s">
        <v>45</v>
      </c>
      <c r="O44" s="9">
        <f>G56</f>
        <v>26.121700000000001</v>
      </c>
      <c r="P44" s="9">
        <f>C55</f>
        <v>26.0365</v>
      </c>
    </row>
    <row r="45" spans="1:16" x14ac:dyDescent="0.2">
      <c r="A45" s="45" t="s">
        <v>50</v>
      </c>
      <c r="B45" s="45" t="s">
        <v>81</v>
      </c>
      <c r="C45" s="43">
        <v>29.071999999999999</v>
      </c>
      <c r="D45" s="44"/>
      <c r="E45" s="39" t="s">
        <v>50</v>
      </c>
      <c r="F45" s="39" t="s">
        <v>21</v>
      </c>
      <c r="G45" s="43">
        <v>29.499099999999999</v>
      </c>
      <c r="H45" s="44"/>
      <c r="N45" s="9" t="s">
        <v>45</v>
      </c>
      <c r="O45" s="9">
        <f>G57</f>
        <v>26.135000000000002</v>
      </c>
      <c r="P45" s="9">
        <f>C56</f>
        <v>26.039100000000001</v>
      </c>
    </row>
    <row r="46" spans="1:16" ht="17" thickBot="1" x14ac:dyDescent="0.25">
      <c r="A46" s="45" t="s">
        <v>51</v>
      </c>
      <c r="B46" s="45" t="s">
        <v>81</v>
      </c>
      <c r="C46" s="40">
        <v>25.549700000000001</v>
      </c>
      <c r="D46" s="41">
        <f>_xlfn.STDEV.S(C46:C48)</f>
        <v>8.0054314895160114E-2</v>
      </c>
      <c r="E46" s="39" t="s">
        <v>51</v>
      </c>
      <c r="F46" s="39" t="s">
        <v>21</v>
      </c>
      <c r="G46" s="40">
        <v>27.4283</v>
      </c>
      <c r="H46" s="41">
        <f>_xlfn.STDEV.S(G46:G48)</f>
        <v>8.716748246909467E-2</v>
      </c>
      <c r="O46" s="38" t="s">
        <v>21</v>
      </c>
      <c r="P46" s="38" t="s">
        <v>81</v>
      </c>
    </row>
    <row r="47" spans="1:16" ht="17" thickBot="1" x14ac:dyDescent="0.25">
      <c r="A47" s="45" t="s">
        <v>51</v>
      </c>
      <c r="B47" s="45" t="s">
        <v>81</v>
      </c>
      <c r="C47" s="24">
        <v>25.398099999999999</v>
      </c>
      <c r="D47" s="46">
        <f>AVERAGE(C46:C48)</f>
        <v>25.459033333333334</v>
      </c>
      <c r="E47" s="39" t="s">
        <v>51</v>
      </c>
      <c r="F47" s="39" t="s">
        <v>21</v>
      </c>
      <c r="G47" s="24">
        <v>27.313800000000001</v>
      </c>
      <c r="H47" s="42">
        <f>AVERAGE(G46:G48)</f>
        <v>27.333100000000002</v>
      </c>
      <c r="N47" s="25" t="s">
        <v>74</v>
      </c>
      <c r="O47" s="25">
        <v>27.264800000000001</v>
      </c>
      <c r="P47" s="25">
        <f>C101</f>
        <v>27.0228</v>
      </c>
    </row>
    <row r="48" spans="1:16" x14ac:dyDescent="0.2">
      <c r="A48" s="45" t="s">
        <v>51</v>
      </c>
      <c r="B48" s="45" t="s">
        <v>81</v>
      </c>
      <c r="C48" s="43">
        <v>25.429300000000001</v>
      </c>
      <c r="D48" s="44"/>
      <c r="E48" s="39" t="s">
        <v>51</v>
      </c>
      <c r="F48" s="39" t="s">
        <v>21</v>
      </c>
      <c r="G48" s="43">
        <v>27.257200000000001</v>
      </c>
      <c r="H48" s="44"/>
      <c r="N48" s="25" t="s">
        <v>74</v>
      </c>
      <c r="O48" s="25">
        <v>27.202200000000001</v>
      </c>
      <c r="P48" s="25">
        <f>C102</f>
        <v>26.991800000000001</v>
      </c>
    </row>
    <row r="49" spans="1:16" ht="17" thickBot="1" x14ac:dyDescent="0.25">
      <c r="A49" s="45" t="s">
        <v>52</v>
      </c>
      <c r="B49" s="45" t="s">
        <v>81</v>
      </c>
      <c r="C49" s="40">
        <v>27.170500000000001</v>
      </c>
      <c r="D49" s="41">
        <f>_xlfn.STDEV.S(C49:C51)</f>
        <v>0.1513594837905218</v>
      </c>
      <c r="E49" s="39" t="s">
        <v>52</v>
      </c>
      <c r="F49" s="39" t="s">
        <v>21</v>
      </c>
      <c r="G49" s="40">
        <v>27.3963</v>
      </c>
      <c r="H49" s="41">
        <f>_xlfn.STDEV.S(G49:G51)</f>
        <v>6.3016214844540591E-2</v>
      </c>
      <c r="N49" t="s">
        <v>75</v>
      </c>
      <c r="O49">
        <v>29.017299999999999</v>
      </c>
      <c r="P49">
        <f>C104</f>
        <v>28.635400000000001</v>
      </c>
    </row>
    <row r="50" spans="1:16" ht="17" thickBot="1" x14ac:dyDescent="0.25">
      <c r="A50" s="45" t="s">
        <v>52</v>
      </c>
      <c r="B50" s="45" t="s">
        <v>81</v>
      </c>
      <c r="C50" s="24">
        <v>27.386700000000001</v>
      </c>
      <c r="D50" s="46">
        <f>AVERAGE(C49:C51)</f>
        <v>27.339766666666666</v>
      </c>
      <c r="E50" s="39" t="s">
        <v>52</v>
      </c>
      <c r="F50" s="39" t="s">
        <v>21</v>
      </c>
      <c r="G50" s="24">
        <v>27.447199999999999</v>
      </c>
      <c r="H50" s="42">
        <f>AVERAGE(G49:G51)</f>
        <v>27.38846666666667</v>
      </c>
      <c r="N50" t="s">
        <v>75</v>
      </c>
      <c r="O50">
        <v>29.076599999999999</v>
      </c>
      <c r="P50">
        <f>C106</f>
        <v>28.635300000000001</v>
      </c>
    </row>
    <row r="51" spans="1:16" x14ac:dyDescent="0.2">
      <c r="A51" s="45" t="s">
        <v>52</v>
      </c>
      <c r="B51" s="45" t="s">
        <v>81</v>
      </c>
      <c r="C51" s="43">
        <v>27.4621</v>
      </c>
      <c r="D51" s="44"/>
      <c r="E51" s="39" t="s">
        <v>52</v>
      </c>
      <c r="F51" s="39" t="s">
        <v>21</v>
      </c>
      <c r="G51" s="43">
        <v>27.321899999999999</v>
      </c>
      <c r="H51" s="44"/>
      <c r="N51" t="s">
        <v>76</v>
      </c>
      <c r="O51">
        <v>27.122699999999998</v>
      </c>
      <c r="P51">
        <f>C107</f>
        <v>27.086099999999998</v>
      </c>
    </row>
    <row r="52" spans="1:16" ht="17" thickBot="1" x14ac:dyDescent="0.25">
      <c r="A52" s="45" t="s">
        <v>53</v>
      </c>
      <c r="B52" s="45" t="s">
        <v>81</v>
      </c>
      <c r="C52" s="40">
        <v>26.114100000000001</v>
      </c>
      <c r="D52" s="41">
        <f>_xlfn.STDEV.S(C52:C54)</f>
        <v>0.20511290386841349</v>
      </c>
      <c r="E52" s="39" t="s">
        <v>53</v>
      </c>
      <c r="F52" s="39" t="s">
        <v>21</v>
      </c>
      <c r="G52" s="40">
        <v>27.813700000000001</v>
      </c>
      <c r="H52" s="41">
        <f>_xlfn.STDEV.S(G52:G54)</f>
        <v>0.11216269433283124</v>
      </c>
      <c r="N52" t="s">
        <v>76</v>
      </c>
      <c r="O52">
        <v>27.032</v>
      </c>
      <c r="P52">
        <f>C107</f>
        <v>27.086099999999998</v>
      </c>
    </row>
    <row r="53" spans="1:16" ht="17" thickBot="1" x14ac:dyDescent="0.25">
      <c r="A53" s="45" t="s">
        <v>53</v>
      </c>
      <c r="B53" s="45" t="s">
        <v>81</v>
      </c>
      <c r="C53" s="24">
        <v>26.518599999999999</v>
      </c>
      <c r="D53" s="46">
        <f>AVERAGE(C52:C54)</f>
        <v>26.296633333333332</v>
      </c>
      <c r="E53" s="39" t="s">
        <v>53</v>
      </c>
      <c r="F53" s="39" t="s">
        <v>21</v>
      </c>
      <c r="G53" s="24">
        <v>27.9421</v>
      </c>
      <c r="H53" s="42">
        <f>AVERAGE(G52:G54)</f>
        <v>27.8248</v>
      </c>
      <c r="N53" s="26" t="s">
        <v>77</v>
      </c>
      <c r="O53" s="26">
        <v>29.7014</v>
      </c>
      <c r="P53" s="26">
        <f>C111</f>
        <v>29.2681</v>
      </c>
    </row>
    <row r="54" spans="1:16" x14ac:dyDescent="0.2">
      <c r="A54" s="45" t="s">
        <v>53</v>
      </c>
      <c r="B54" s="45" t="s">
        <v>81</v>
      </c>
      <c r="C54" s="43">
        <v>26.257200000000001</v>
      </c>
      <c r="D54" s="44"/>
      <c r="E54" s="39" t="s">
        <v>53</v>
      </c>
      <c r="F54" s="39" t="s">
        <v>21</v>
      </c>
      <c r="G54" s="43">
        <v>27.718599999999999</v>
      </c>
      <c r="H54" s="44"/>
      <c r="N54" s="26" t="s">
        <v>78</v>
      </c>
      <c r="O54" s="26">
        <v>29.773499999999999</v>
      </c>
      <c r="P54" s="26">
        <f>C112</f>
        <v>29.015599999999999</v>
      </c>
    </row>
    <row r="55" spans="1:16" ht="17" thickBot="1" x14ac:dyDescent="0.25">
      <c r="A55" s="45" t="s">
        <v>54</v>
      </c>
      <c r="B55" s="45" t="s">
        <v>81</v>
      </c>
      <c r="C55" s="40">
        <v>26.0365</v>
      </c>
      <c r="D55" s="41">
        <f>_xlfn.STDEV.S(C55:C57)</f>
        <v>6.7273868131193529E-2</v>
      </c>
      <c r="E55" s="39" t="s">
        <v>54</v>
      </c>
      <c r="F55" s="39" t="s">
        <v>21</v>
      </c>
      <c r="G55" s="40">
        <v>26.322199999999999</v>
      </c>
      <c r="H55" s="41">
        <f>_xlfn.STDEV.S(G55:G57)</f>
        <v>0.11211673975519014</v>
      </c>
      <c r="N55" s="9" t="s">
        <v>79</v>
      </c>
      <c r="O55" s="9">
        <v>28.208400000000001</v>
      </c>
      <c r="P55" s="9">
        <f>C104</f>
        <v>28.635400000000001</v>
      </c>
    </row>
    <row r="56" spans="1:16" ht="17" thickBot="1" x14ac:dyDescent="0.25">
      <c r="A56" s="45" t="s">
        <v>54</v>
      </c>
      <c r="B56" s="45" t="s">
        <v>81</v>
      </c>
      <c r="C56" s="24">
        <v>26.039100000000001</v>
      </c>
      <c r="D56" s="46">
        <f>AVERAGE(C55:C57)</f>
        <v>26.076633333333334</v>
      </c>
      <c r="E56" s="39" t="s">
        <v>54</v>
      </c>
      <c r="F56" s="39" t="s">
        <v>21</v>
      </c>
      <c r="G56" s="24">
        <v>26.121700000000001</v>
      </c>
      <c r="H56" s="42">
        <f>AVERAGE(G55:G57)</f>
        <v>26.192966666666667</v>
      </c>
      <c r="N56" s="9" t="s">
        <v>79</v>
      </c>
      <c r="O56" s="9">
        <v>28.208400000000001</v>
      </c>
      <c r="P56" s="9">
        <f>C105</f>
        <v>28.713699999999999</v>
      </c>
    </row>
    <row r="57" spans="1:16" x14ac:dyDescent="0.2">
      <c r="A57" s="45" t="s">
        <v>54</v>
      </c>
      <c r="B57" s="45" t="s">
        <v>81</v>
      </c>
      <c r="C57" s="43">
        <v>26.154299999999999</v>
      </c>
      <c r="D57" s="44"/>
      <c r="E57" s="39" t="s">
        <v>54</v>
      </c>
      <c r="F57" s="39" t="s">
        <v>21</v>
      </c>
      <c r="G57" s="43">
        <v>26.135000000000002</v>
      </c>
      <c r="H57" s="44"/>
      <c r="N57" s="25" t="s">
        <v>20</v>
      </c>
      <c r="O57" s="25">
        <f>G82</f>
        <v>29.626000000000001</v>
      </c>
      <c r="P57" s="25">
        <v>27.0228</v>
      </c>
    </row>
    <row r="58" spans="1:16" x14ac:dyDescent="0.2">
      <c r="N58" s="25" t="s">
        <v>20</v>
      </c>
      <c r="O58" s="25">
        <f>G83</f>
        <v>29.8719</v>
      </c>
      <c r="P58" s="25">
        <v>26.991800000000001</v>
      </c>
    </row>
    <row r="59" spans="1:16" ht="17" thickBot="1" x14ac:dyDescent="0.25">
      <c r="A59" s="48" t="s">
        <v>62</v>
      </c>
      <c r="B59" s="48"/>
      <c r="C59" s="48"/>
      <c r="D59" s="48"/>
      <c r="E59" s="48"/>
      <c r="F59" s="48"/>
      <c r="G59" s="48"/>
      <c r="H59" s="48"/>
      <c r="N59" t="s">
        <v>66</v>
      </c>
      <c r="O59">
        <f>G84</f>
        <v>29.3401</v>
      </c>
      <c r="P59">
        <v>28.635400000000001</v>
      </c>
    </row>
    <row r="60" spans="1:16" ht="17" thickBot="1" x14ac:dyDescent="0.25">
      <c r="A60" s="30" t="s">
        <v>46</v>
      </c>
      <c r="B60" s="31" t="s">
        <v>47</v>
      </c>
      <c r="C60" s="31" t="s">
        <v>48</v>
      </c>
      <c r="D60" s="32" t="s">
        <v>49</v>
      </c>
      <c r="E60" s="30" t="s">
        <v>46</v>
      </c>
      <c r="F60" s="31" t="s">
        <v>47</v>
      </c>
      <c r="G60" s="36" t="s">
        <v>48</v>
      </c>
      <c r="H60" s="37" t="s">
        <v>49</v>
      </c>
      <c r="N60" t="s">
        <v>66</v>
      </c>
      <c r="O60">
        <f>G86</f>
        <v>29.285699999999999</v>
      </c>
      <c r="P60">
        <v>28.635300000000001</v>
      </c>
    </row>
    <row r="61" spans="1:16" ht="17" thickBot="1" x14ac:dyDescent="0.25">
      <c r="A61" s="45" t="s">
        <v>50</v>
      </c>
      <c r="B61" s="45" t="s">
        <v>81</v>
      </c>
      <c r="C61" s="40">
        <v>26.500499999999999</v>
      </c>
      <c r="D61" s="41">
        <f>_xlfn.STDEV.S(C61:C63)</f>
        <v>0.36838367227661017</v>
      </c>
      <c r="E61" s="39" t="s">
        <v>50</v>
      </c>
      <c r="F61" s="39" t="s">
        <v>21</v>
      </c>
      <c r="G61" s="40">
        <v>27.4147</v>
      </c>
      <c r="H61" s="41">
        <f>_xlfn.STDEV.S(G61:G63)</f>
        <v>0.12392176295281418</v>
      </c>
      <c r="N61" t="s">
        <v>67</v>
      </c>
      <c r="O61">
        <f>G87</f>
        <v>31.241099999999999</v>
      </c>
      <c r="P61">
        <v>27.121700000000001</v>
      </c>
    </row>
    <row r="62" spans="1:16" ht="17" thickBot="1" x14ac:dyDescent="0.25">
      <c r="A62" s="45" t="s">
        <v>50</v>
      </c>
      <c r="B62" s="45" t="s">
        <v>81</v>
      </c>
      <c r="C62" s="24">
        <v>26.7468</v>
      </c>
      <c r="D62" s="46">
        <f>AVERAGE(C61:C63)</f>
        <v>26.824099999999998</v>
      </c>
      <c r="E62" s="39" t="s">
        <v>50</v>
      </c>
      <c r="F62" s="39" t="s">
        <v>21</v>
      </c>
      <c r="G62" s="24">
        <v>27.186599999999999</v>
      </c>
      <c r="H62" s="42">
        <f>AVERAGE(G61:G63)</f>
        <v>27.272666666666666</v>
      </c>
      <c r="N62" t="s">
        <v>67</v>
      </c>
      <c r="O62">
        <f>G89</f>
        <v>30.7239</v>
      </c>
      <c r="P62">
        <v>27.1157</v>
      </c>
    </row>
    <row r="63" spans="1:16" x14ac:dyDescent="0.2">
      <c r="A63" s="45" t="s">
        <v>50</v>
      </c>
      <c r="B63" s="45" t="s">
        <v>81</v>
      </c>
      <c r="C63" s="43">
        <v>27.225000000000001</v>
      </c>
      <c r="D63" s="44"/>
      <c r="E63" s="39" t="s">
        <v>50</v>
      </c>
      <c r="F63" s="39" t="s">
        <v>21</v>
      </c>
      <c r="G63" s="43">
        <v>27.216699999999999</v>
      </c>
      <c r="H63" s="44"/>
      <c r="N63" s="26" t="s">
        <v>44</v>
      </c>
      <c r="O63" s="26">
        <f>G90</f>
        <v>27.721</v>
      </c>
      <c r="P63" s="26">
        <v>29.2681</v>
      </c>
    </row>
    <row r="64" spans="1:16" ht="17" thickBot="1" x14ac:dyDescent="0.25">
      <c r="A64" s="45" t="s">
        <v>51</v>
      </c>
      <c r="B64" s="45" t="s">
        <v>81</v>
      </c>
      <c r="C64" s="40">
        <v>26.783200000000001</v>
      </c>
      <c r="D64" s="41">
        <f>_xlfn.STDEV.S(C64:C66)</f>
        <v>4.6087633916270146E-2</v>
      </c>
      <c r="E64" s="39" t="s">
        <v>51</v>
      </c>
      <c r="F64" s="39" t="s">
        <v>21</v>
      </c>
      <c r="G64" s="40">
        <v>29.107099999999999</v>
      </c>
      <c r="H64" s="41">
        <f>_xlfn.STDEV.S(G64:G66)</f>
        <v>4.83308390160977E-2</v>
      </c>
      <c r="N64" s="26" t="s">
        <v>44</v>
      </c>
      <c r="O64" s="26">
        <f>G91</f>
        <v>27.594999999999999</v>
      </c>
      <c r="P64" s="26">
        <v>29.015599999999999</v>
      </c>
    </row>
    <row r="65" spans="1:16" ht="17" thickBot="1" x14ac:dyDescent="0.25">
      <c r="A65" s="45" t="s">
        <v>51</v>
      </c>
      <c r="B65" s="45" t="s">
        <v>81</v>
      </c>
      <c r="C65" s="24">
        <v>26.697299999999998</v>
      </c>
      <c r="D65" s="46">
        <f>AVERAGE(C64:C66)</f>
        <v>26.7499</v>
      </c>
      <c r="E65" s="39" t="s">
        <v>51</v>
      </c>
      <c r="F65" s="39" t="s">
        <v>21</v>
      </c>
      <c r="G65" s="24">
        <v>29.0871</v>
      </c>
      <c r="H65" s="42">
        <f>AVERAGE(G64:G66)</f>
        <v>29.069799999999997</v>
      </c>
      <c r="N65" s="9" t="s">
        <v>45</v>
      </c>
      <c r="O65" s="9">
        <f>G84</f>
        <v>29.3401</v>
      </c>
      <c r="P65" s="9">
        <v>28.101400000000002</v>
      </c>
    </row>
    <row r="66" spans="1:16" x14ac:dyDescent="0.2">
      <c r="A66" s="45" t="s">
        <v>51</v>
      </c>
      <c r="B66" s="45" t="s">
        <v>81</v>
      </c>
      <c r="C66" s="43">
        <v>26.769200000000001</v>
      </c>
      <c r="D66" s="44"/>
      <c r="E66" s="39" t="s">
        <v>51</v>
      </c>
      <c r="F66" s="39" t="s">
        <v>21</v>
      </c>
      <c r="G66" s="43">
        <v>29.0152</v>
      </c>
      <c r="H66" s="44"/>
      <c r="N66" s="9" t="s">
        <v>45</v>
      </c>
      <c r="O66" s="9">
        <f>G86</f>
        <v>29.285699999999999</v>
      </c>
      <c r="P66" s="9">
        <v>28.351800000000001</v>
      </c>
    </row>
    <row r="67" spans="1:16" ht="17" thickBot="1" x14ac:dyDescent="0.25">
      <c r="A67" s="45" t="s">
        <v>52</v>
      </c>
      <c r="B67" s="45" t="s">
        <v>81</v>
      </c>
      <c r="C67" s="40">
        <v>27.206299999999999</v>
      </c>
      <c r="D67" s="41">
        <f>_xlfn.STDEV.S(C67:C69)</f>
        <v>9.3501925113872758E-2</v>
      </c>
      <c r="E67" s="39" t="s">
        <v>52</v>
      </c>
      <c r="F67" s="39" t="s">
        <v>21</v>
      </c>
      <c r="G67" s="40">
        <v>28.037600000000001</v>
      </c>
      <c r="H67" s="41">
        <f>_xlfn.STDEV.S(G67:G69)</f>
        <v>0.31381117464700498</v>
      </c>
    </row>
    <row r="68" spans="1:16" ht="17" thickBot="1" x14ac:dyDescent="0.25">
      <c r="A68" s="45" t="s">
        <v>52</v>
      </c>
      <c r="B68" s="45" t="s">
        <v>81</v>
      </c>
      <c r="C68" s="24">
        <v>27.098199999999999</v>
      </c>
      <c r="D68" s="46">
        <f>AVERAGE(C67:C69)</f>
        <v>27.196299999999997</v>
      </c>
      <c r="E68" s="39" t="s">
        <v>52</v>
      </c>
      <c r="F68" s="39" t="s">
        <v>21</v>
      </c>
      <c r="G68" s="24">
        <v>27.770600000000002</v>
      </c>
      <c r="H68" s="42">
        <f>AVERAGE(G67:G69)</f>
        <v>28.068066666666667</v>
      </c>
    </row>
    <row r="69" spans="1:16" x14ac:dyDescent="0.2">
      <c r="A69" s="45" t="s">
        <v>52</v>
      </c>
      <c r="B69" s="45" t="s">
        <v>81</v>
      </c>
      <c r="C69" s="43">
        <v>27.284400000000002</v>
      </c>
      <c r="D69" s="44"/>
      <c r="E69" s="39" t="s">
        <v>52</v>
      </c>
      <c r="F69" s="39" t="s">
        <v>21</v>
      </c>
      <c r="G69" s="43">
        <v>28.396000000000001</v>
      </c>
      <c r="H69" s="44"/>
    </row>
    <row r="70" spans="1:16" ht="17" thickBot="1" x14ac:dyDescent="0.25">
      <c r="A70" s="45" t="s">
        <v>53</v>
      </c>
      <c r="B70" s="45" t="s">
        <v>81</v>
      </c>
      <c r="C70" s="40">
        <v>26.823899999999998</v>
      </c>
      <c r="D70" s="41">
        <f>_xlfn.STDEV.S(C70:C72)</f>
        <v>6.6087744703537926E-2</v>
      </c>
      <c r="E70" s="39" t="s">
        <v>53</v>
      </c>
      <c r="F70" s="39" t="s">
        <v>21</v>
      </c>
      <c r="G70" s="40">
        <v>28.166699999999999</v>
      </c>
      <c r="H70" s="41">
        <f>_xlfn.STDEV.S(G70:G72)</f>
        <v>0.14487102309755867</v>
      </c>
    </row>
    <row r="71" spans="1:16" ht="17" thickBot="1" x14ac:dyDescent="0.25">
      <c r="A71" s="45" t="s">
        <v>53</v>
      </c>
      <c r="B71" s="45" t="s">
        <v>81</v>
      </c>
      <c r="C71" s="24">
        <v>26.718699999999998</v>
      </c>
      <c r="D71" s="46">
        <f>AVERAGE(C70:C72)</f>
        <v>26.794399999999996</v>
      </c>
      <c r="E71" s="39" t="s">
        <v>53</v>
      </c>
      <c r="F71" s="39" t="s">
        <v>21</v>
      </c>
      <c r="G71" s="24">
        <v>27.951899999999998</v>
      </c>
      <c r="H71" s="42">
        <f>AVERAGE(G70:G72)</f>
        <v>28.115433333333332</v>
      </c>
    </row>
    <row r="72" spans="1:16" x14ac:dyDescent="0.2">
      <c r="A72" s="45" t="s">
        <v>53</v>
      </c>
      <c r="B72" s="45" t="s">
        <v>81</v>
      </c>
      <c r="C72" s="43">
        <v>26.840599999999998</v>
      </c>
      <c r="D72" s="44"/>
      <c r="E72" s="39" t="s">
        <v>53</v>
      </c>
      <c r="F72" s="39" t="s">
        <v>21</v>
      </c>
      <c r="G72" s="43">
        <v>28.227699999999999</v>
      </c>
      <c r="H72" s="44"/>
    </row>
    <row r="73" spans="1:16" ht="17" thickBot="1" x14ac:dyDescent="0.25">
      <c r="A73" s="45" t="s">
        <v>54</v>
      </c>
      <c r="B73" s="45" t="s">
        <v>81</v>
      </c>
      <c r="C73" s="40"/>
      <c r="D73" s="41"/>
      <c r="E73" s="39" t="s">
        <v>54</v>
      </c>
      <c r="F73" s="39" t="s">
        <v>21</v>
      </c>
      <c r="G73" s="40"/>
      <c r="H73" s="47"/>
    </row>
    <row r="74" spans="1:16" ht="17" thickBot="1" x14ac:dyDescent="0.25">
      <c r="A74" s="45" t="s">
        <v>54</v>
      </c>
      <c r="B74" s="45" t="s">
        <v>81</v>
      </c>
      <c r="C74" s="24"/>
      <c r="D74" s="46"/>
      <c r="E74" s="39" t="s">
        <v>54</v>
      </c>
      <c r="F74" s="39" t="s">
        <v>21</v>
      </c>
      <c r="G74" s="24"/>
      <c r="H74" s="42" t="e">
        <f>AVERAGE(G73:G75)</f>
        <v>#DIV/0!</v>
      </c>
    </row>
    <row r="75" spans="1:16" x14ac:dyDescent="0.2">
      <c r="A75" s="45" t="s">
        <v>54</v>
      </c>
      <c r="B75" s="45" t="s">
        <v>81</v>
      </c>
      <c r="C75" s="43"/>
      <c r="D75" s="44"/>
      <c r="E75" s="39" t="s">
        <v>54</v>
      </c>
      <c r="F75" s="39" t="s">
        <v>21</v>
      </c>
      <c r="G75" s="43"/>
      <c r="H75" s="44"/>
    </row>
    <row r="77" spans="1:16" x14ac:dyDescent="0.2">
      <c r="A77" s="48" t="s">
        <v>63</v>
      </c>
      <c r="B77" s="48"/>
      <c r="C77" s="48"/>
      <c r="D77" s="48"/>
      <c r="E77" s="48"/>
      <c r="F77" s="48"/>
      <c r="G77" s="48"/>
      <c r="H77" s="48"/>
    </row>
    <row r="78" spans="1:16" x14ac:dyDescent="0.2">
      <c r="A78" s="27"/>
      <c r="B78" s="28" t="s">
        <v>81</v>
      </c>
      <c r="C78" s="27"/>
      <c r="D78" s="27"/>
      <c r="E78" s="34"/>
      <c r="F78" s="35" t="s">
        <v>61</v>
      </c>
      <c r="G78" s="34"/>
      <c r="H78" s="34"/>
    </row>
    <row r="79" spans="1:16" ht="17" thickBot="1" x14ac:dyDescent="0.25">
      <c r="A79" s="29"/>
      <c r="B79" s="29"/>
      <c r="C79" s="29"/>
      <c r="D79" s="33"/>
      <c r="E79" s="29"/>
      <c r="F79" s="29"/>
      <c r="G79" s="29"/>
      <c r="H79" s="33"/>
    </row>
    <row r="80" spans="1:16" ht="17" thickBot="1" x14ac:dyDescent="0.25">
      <c r="A80" s="30" t="s">
        <v>46</v>
      </c>
      <c r="B80" s="31" t="s">
        <v>47</v>
      </c>
      <c r="C80" s="31" t="s">
        <v>48</v>
      </c>
      <c r="D80" s="32" t="s">
        <v>49</v>
      </c>
      <c r="E80" s="30" t="s">
        <v>46</v>
      </c>
      <c r="F80" s="31" t="s">
        <v>47</v>
      </c>
      <c r="G80" s="36" t="s">
        <v>48</v>
      </c>
      <c r="H80" s="37" t="s">
        <v>49</v>
      </c>
    </row>
    <row r="81" spans="1:8" ht="17" thickBot="1" x14ac:dyDescent="0.25">
      <c r="A81" s="45" t="s">
        <v>50</v>
      </c>
      <c r="B81" s="45" t="s">
        <v>81</v>
      </c>
      <c r="C81" s="40">
        <v>24.918600000000001</v>
      </c>
      <c r="D81" s="41">
        <f>_xlfn.STDEV.S(C81:C83)</f>
        <v>0.1196674698208888</v>
      </c>
      <c r="E81" s="39" t="s">
        <v>50</v>
      </c>
      <c r="F81" s="39" t="s">
        <v>21</v>
      </c>
      <c r="G81" s="40">
        <v>29.763999999999999</v>
      </c>
      <c r="H81" s="41">
        <f>_xlfn.STDEV.S(G81:G83)</f>
        <v>0.1232566563449341</v>
      </c>
    </row>
    <row r="82" spans="1:8" ht="17" thickBot="1" x14ac:dyDescent="0.25">
      <c r="A82" s="45" t="s">
        <v>50</v>
      </c>
      <c r="B82" s="45" t="s">
        <v>81</v>
      </c>
      <c r="C82" s="24">
        <v>24.900099999999998</v>
      </c>
      <c r="D82" s="46">
        <f>AVERAGE(C81:C83)</f>
        <v>24.978233333333332</v>
      </c>
      <c r="E82" s="39" t="s">
        <v>50</v>
      </c>
      <c r="F82" s="39" t="s">
        <v>21</v>
      </c>
      <c r="G82" s="24">
        <v>29.626000000000001</v>
      </c>
      <c r="H82" s="42">
        <f>AVERAGE(G81:G83)</f>
        <v>29.753966666666667</v>
      </c>
    </row>
    <row r="83" spans="1:8" x14ac:dyDescent="0.2">
      <c r="A83" s="45" t="s">
        <v>50</v>
      </c>
      <c r="B83" s="45" t="s">
        <v>81</v>
      </c>
      <c r="C83" s="43">
        <v>25.116</v>
      </c>
      <c r="D83" s="44"/>
      <c r="E83" s="39" t="s">
        <v>50</v>
      </c>
      <c r="F83" s="39" t="s">
        <v>21</v>
      </c>
      <c r="G83" s="43">
        <v>29.8719</v>
      </c>
      <c r="H83" s="44"/>
    </row>
    <row r="84" spans="1:8" ht="17" thickBot="1" x14ac:dyDescent="0.25">
      <c r="A84" s="45" t="s">
        <v>51</v>
      </c>
      <c r="B84" s="45" t="s">
        <v>81</v>
      </c>
      <c r="C84" s="40">
        <v>25.359100000000002</v>
      </c>
      <c r="D84" s="41">
        <f>_xlfn.STDEV.S(C84:C86)</f>
        <v>9.1204002105170406E-2</v>
      </c>
      <c r="E84" s="39" t="s">
        <v>51</v>
      </c>
      <c r="F84" s="39" t="s">
        <v>21</v>
      </c>
      <c r="G84" s="40">
        <v>29.3401</v>
      </c>
      <c r="H84" s="41">
        <f>_xlfn.STDEV.S(G84:G86)</f>
        <v>3.5127244886744818E-2</v>
      </c>
    </row>
    <row r="85" spans="1:8" ht="17" thickBot="1" x14ac:dyDescent="0.25">
      <c r="A85" s="45" t="s">
        <v>51</v>
      </c>
      <c r="B85" s="45" t="s">
        <v>81</v>
      </c>
      <c r="C85" s="24">
        <v>25.2941</v>
      </c>
      <c r="D85" s="46">
        <f>AVERAGE(C84:C86)</f>
        <v>25.375799999999998</v>
      </c>
      <c r="E85" s="39" t="s">
        <v>51</v>
      </c>
      <c r="F85" s="39" t="s">
        <v>21</v>
      </c>
      <c r="G85" s="24">
        <v>29.2744</v>
      </c>
      <c r="H85" s="42">
        <f>AVERAGE(G84:G86)</f>
        <v>29.300066666666666</v>
      </c>
    </row>
    <row r="86" spans="1:8" x14ac:dyDescent="0.2">
      <c r="A86" s="45" t="s">
        <v>51</v>
      </c>
      <c r="B86" s="45" t="s">
        <v>81</v>
      </c>
      <c r="C86" s="43">
        <v>25.4742</v>
      </c>
      <c r="D86" s="44"/>
      <c r="E86" s="39" t="s">
        <v>51</v>
      </c>
      <c r="F86" s="39" t="s">
        <v>21</v>
      </c>
      <c r="G86" s="43">
        <v>29.285699999999999</v>
      </c>
      <c r="H86" s="44"/>
    </row>
    <row r="87" spans="1:8" ht="17" thickBot="1" x14ac:dyDescent="0.25">
      <c r="A87" s="45" t="s">
        <v>52</v>
      </c>
      <c r="B87" s="45" t="s">
        <v>81</v>
      </c>
      <c r="C87" s="40">
        <v>28.079599999999999</v>
      </c>
      <c r="D87" s="41">
        <f>_xlfn.STDEV.S(C87:C89)</f>
        <v>0.35405525463313425</v>
      </c>
      <c r="E87" s="39" t="s">
        <v>52</v>
      </c>
      <c r="F87" s="39" t="s">
        <v>21</v>
      </c>
      <c r="G87" s="40">
        <v>31.241099999999999</v>
      </c>
      <c r="H87" s="41">
        <f>_xlfn.STDEV.S(G87:G89)</f>
        <v>0.28466301129581251</v>
      </c>
    </row>
    <row r="88" spans="1:8" ht="17" thickBot="1" x14ac:dyDescent="0.25">
      <c r="A88" s="45" t="s">
        <v>52</v>
      </c>
      <c r="B88" s="45" t="s">
        <v>81</v>
      </c>
      <c r="C88" s="24">
        <v>28.465900000000001</v>
      </c>
      <c r="D88" s="46">
        <f>AVERAGE(C87:C89)</f>
        <v>28.444066666666668</v>
      </c>
      <c r="E88" s="39" t="s">
        <v>52</v>
      </c>
      <c r="F88" s="39" t="s">
        <v>21</v>
      </c>
      <c r="G88" s="24">
        <v>31.188600000000001</v>
      </c>
      <c r="H88" s="42">
        <f>AVERAGE(G87:G89)</f>
        <v>31.051199999999998</v>
      </c>
    </row>
    <row r="89" spans="1:8" x14ac:dyDescent="0.2">
      <c r="A89" s="45" t="s">
        <v>52</v>
      </c>
      <c r="B89" s="45" t="s">
        <v>81</v>
      </c>
      <c r="C89" s="43">
        <v>28.7867</v>
      </c>
      <c r="D89" s="44"/>
      <c r="E89" s="39" t="s">
        <v>52</v>
      </c>
      <c r="F89" s="39" t="s">
        <v>21</v>
      </c>
      <c r="G89" s="43">
        <v>30.7239</v>
      </c>
      <c r="H89" s="44"/>
    </row>
    <row r="90" spans="1:8" ht="17" thickBot="1" x14ac:dyDescent="0.25">
      <c r="A90" s="45" t="s">
        <v>53</v>
      </c>
      <c r="B90" s="45" t="s">
        <v>81</v>
      </c>
      <c r="C90" s="40">
        <v>25.327100000000002</v>
      </c>
      <c r="D90" s="41">
        <f>_xlfn.STDEV.S(C90:C92)</f>
        <v>3.7709945637723188E-2</v>
      </c>
      <c r="E90" s="39" t="s">
        <v>53</v>
      </c>
      <c r="F90" s="39" t="s">
        <v>21</v>
      </c>
      <c r="G90" s="40">
        <v>27.721</v>
      </c>
      <c r="H90" s="41">
        <f>_xlfn.STDEV.S(G90:G92)</f>
        <v>6.3600340669947922E-2</v>
      </c>
    </row>
    <row r="91" spans="1:8" ht="17" thickBot="1" x14ac:dyDescent="0.25">
      <c r="A91" s="45" t="s">
        <v>53</v>
      </c>
      <c r="B91" s="45" t="s">
        <v>81</v>
      </c>
      <c r="C91" s="24">
        <v>25.3017</v>
      </c>
      <c r="D91" s="46">
        <f>AVERAGE(C90:C92)</f>
        <v>25.334900000000001</v>
      </c>
      <c r="E91" s="39" t="s">
        <v>53</v>
      </c>
      <c r="F91" s="39" t="s">
        <v>21</v>
      </c>
      <c r="G91" s="24">
        <v>27.594999999999999</v>
      </c>
      <c r="H91" s="42">
        <f>AVERAGE(G90:G92)</f>
        <v>27.663033333333335</v>
      </c>
    </row>
    <row r="92" spans="1:8" x14ac:dyDescent="0.2">
      <c r="A92" s="45" t="s">
        <v>53</v>
      </c>
      <c r="B92" s="45" t="s">
        <v>81</v>
      </c>
      <c r="C92" s="43">
        <v>25.375900000000001</v>
      </c>
      <c r="D92" s="44"/>
      <c r="E92" s="39" t="s">
        <v>53</v>
      </c>
      <c r="F92" s="39" t="s">
        <v>21</v>
      </c>
      <c r="G92" s="43">
        <v>27.673100000000002</v>
      </c>
      <c r="H92" s="44"/>
    </row>
    <row r="93" spans="1:8" ht="17" thickBot="1" x14ac:dyDescent="0.25">
      <c r="A93" s="45" t="s">
        <v>54</v>
      </c>
      <c r="B93" s="45" t="s">
        <v>81</v>
      </c>
      <c r="C93" s="40">
        <v>29.1629</v>
      </c>
      <c r="D93" s="41">
        <f>_xlfn.STDEV.S(C93:C95)</f>
        <v>0.1169205428200424</v>
      </c>
      <c r="E93" s="39" t="s">
        <v>54</v>
      </c>
      <c r="F93" s="39" t="s">
        <v>21</v>
      </c>
      <c r="G93" s="40">
        <v>20.279299999999999</v>
      </c>
      <c r="H93" s="41">
        <f>_xlfn.STDEV.S(G93:G95)</f>
        <v>4.9090426765306658E-2</v>
      </c>
    </row>
    <row r="94" spans="1:8" ht="17" thickBot="1" x14ac:dyDescent="0.25">
      <c r="A94" s="45" t="s">
        <v>54</v>
      </c>
      <c r="B94" s="45" t="s">
        <v>81</v>
      </c>
      <c r="C94" s="24">
        <v>29.3371</v>
      </c>
      <c r="D94" s="46">
        <f>AVERAGE(C93:C95)</f>
        <v>29.295033333333333</v>
      </c>
      <c r="E94" s="39" t="s">
        <v>54</v>
      </c>
      <c r="F94" s="39" t="s">
        <v>21</v>
      </c>
      <c r="G94" s="24">
        <v>20.1812</v>
      </c>
      <c r="H94" s="42">
        <f>AVERAGE(G93:G95)</f>
        <v>20.231399999999997</v>
      </c>
    </row>
    <row r="95" spans="1:8" x14ac:dyDescent="0.2">
      <c r="A95" s="45" t="s">
        <v>54</v>
      </c>
      <c r="B95" s="45" t="s">
        <v>81</v>
      </c>
      <c r="C95" s="43">
        <v>29.385100000000001</v>
      </c>
      <c r="D95" s="44"/>
      <c r="E95" s="39" t="s">
        <v>54</v>
      </c>
      <c r="F95" s="39" t="s">
        <v>21</v>
      </c>
      <c r="G95" s="43">
        <v>20.233699999999999</v>
      </c>
      <c r="H95" s="44"/>
    </row>
    <row r="97" spans="1:8" x14ac:dyDescent="0.2">
      <c r="A97" s="48" t="s">
        <v>80</v>
      </c>
      <c r="B97" s="48"/>
      <c r="C97" s="48"/>
      <c r="D97" s="48"/>
      <c r="E97" s="48"/>
      <c r="F97" s="48"/>
      <c r="G97" s="48"/>
      <c r="H97" s="48"/>
    </row>
    <row r="98" spans="1:8" x14ac:dyDescent="0.2">
      <c r="A98" s="27"/>
      <c r="B98" s="28" t="s">
        <v>81</v>
      </c>
      <c r="C98" s="27"/>
      <c r="D98" s="27"/>
      <c r="E98" s="34"/>
      <c r="F98" s="35" t="s">
        <v>61</v>
      </c>
      <c r="G98" s="34"/>
      <c r="H98" s="34"/>
    </row>
    <row r="99" spans="1:8" ht="17" thickBot="1" x14ac:dyDescent="0.25">
      <c r="A99" s="29"/>
      <c r="B99" s="29"/>
      <c r="C99" s="33"/>
      <c r="D99" s="33"/>
      <c r="E99" s="29"/>
      <c r="F99" s="29"/>
      <c r="G99" s="33"/>
      <c r="H99" s="33"/>
    </row>
    <row r="100" spans="1:8" ht="17" thickBot="1" x14ac:dyDescent="0.25">
      <c r="A100" s="30" t="s">
        <v>46</v>
      </c>
      <c r="B100" s="31" t="s">
        <v>47</v>
      </c>
      <c r="C100" s="31" t="s">
        <v>48</v>
      </c>
      <c r="D100" s="32" t="s">
        <v>49</v>
      </c>
      <c r="E100" s="30" t="s">
        <v>46</v>
      </c>
      <c r="F100" s="31" t="s">
        <v>47</v>
      </c>
      <c r="G100" s="36" t="s">
        <v>48</v>
      </c>
      <c r="H100" s="37" t="s">
        <v>49</v>
      </c>
    </row>
    <row r="101" spans="1:8" ht="17" thickBot="1" x14ac:dyDescent="0.25">
      <c r="A101" s="45" t="s">
        <v>50</v>
      </c>
      <c r="B101" s="45" t="s">
        <v>81</v>
      </c>
      <c r="C101" s="40">
        <v>27.0228</v>
      </c>
      <c r="D101" s="41">
        <f>_xlfn.STDEV.S(C101:C103)</f>
        <v>2.1920310216782129E-2</v>
      </c>
      <c r="E101" s="39" t="s">
        <v>50</v>
      </c>
      <c r="F101" s="39" t="s">
        <v>21</v>
      </c>
      <c r="G101" s="40">
        <v>27.264800000000001</v>
      </c>
      <c r="H101" s="41">
        <f>_xlfn.STDEV.S(G101:G103)</f>
        <v>7.1944214499846795E-2</v>
      </c>
    </row>
    <row r="102" spans="1:8" ht="17" thickBot="1" x14ac:dyDescent="0.25">
      <c r="A102" s="45" t="s">
        <v>50</v>
      </c>
      <c r="B102" s="45" t="s">
        <v>81</v>
      </c>
      <c r="C102" s="24">
        <v>26.991800000000001</v>
      </c>
      <c r="D102" s="46">
        <f>AVERAGE(C101:C103)</f>
        <v>27.007300000000001</v>
      </c>
      <c r="E102" s="39" t="s">
        <v>50</v>
      </c>
      <c r="F102" s="39" t="s">
        <v>21</v>
      </c>
      <c r="G102" s="24">
        <v>27.345700000000001</v>
      </c>
      <c r="H102" s="42">
        <f>AVERAGE(G101:G103)</f>
        <v>27.270900000000001</v>
      </c>
    </row>
    <row r="103" spans="1:8" x14ac:dyDescent="0.2">
      <c r="A103" s="45" t="s">
        <v>50</v>
      </c>
      <c r="B103" s="45" t="s">
        <v>81</v>
      </c>
      <c r="C103" s="43"/>
      <c r="D103" s="44"/>
      <c r="E103" s="39" t="s">
        <v>50</v>
      </c>
      <c r="F103" s="39" t="s">
        <v>21</v>
      </c>
      <c r="G103" s="43">
        <v>27.202200000000001</v>
      </c>
      <c r="H103" s="44"/>
    </row>
    <row r="104" spans="1:8" ht="17" thickBot="1" x14ac:dyDescent="0.25">
      <c r="A104" s="45" t="s">
        <v>51</v>
      </c>
      <c r="B104" s="45" t="s">
        <v>81</v>
      </c>
      <c r="C104" s="40">
        <v>28.635400000000001</v>
      </c>
      <c r="D104" s="41">
        <f>_xlfn.STDEV.S(C104:C106)</f>
        <v>4.5235421224227142E-2</v>
      </c>
      <c r="E104" s="39" t="s">
        <v>51</v>
      </c>
      <c r="F104" s="39" t="s">
        <v>21</v>
      </c>
      <c r="G104" s="40">
        <v>29.122399999999999</v>
      </c>
      <c r="H104" s="41">
        <f>_xlfn.STDEV.S(G104:G106)</f>
        <v>5.269430709289203E-2</v>
      </c>
    </row>
    <row r="105" spans="1:8" ht="17" thickBot="1" x14ac:dyDescent="0.25">
      <c r="A105" s="45" t="s">
        <v>51</v>
      </c>
      <c r="B105" s="45" t="s">
        <v>81</v>
      </c>
      <c r="C105" s="24">
        <v>28.713699999999999</v>
      </c>
      <c r="D105" s="46">
        <f>AVERAGE(C104:C106)</f>
        <v>28.661466666666666</v>
      </c>
      <c r="E105" s="39" t="s">
        <v>51</v>
      </c>
      <c r="F105" s="39" t="s">
        <v>21</v>
      </c>
      <c r="G105" s="24">
        <v>29.017299999999999</v>
      </c>
      <c r="H105" s="42">
        <f>AVERAGE(G104:G106)</f>
        <v>29.072099999999995</v>
      </c>
    </row>
    <row r="106" spans="1:8" x14ac:dyDescent="0.2">
      <c r="A106" s="45" t="s">
        <v>51</v>
      </c>
      <c r="B106" s="45" t="s">
        <v>81</v>
      </c>
      <c r="C106" s="43">
        <v>28.635300000000001</v>
      </c>
      <c r="D106" s="44"/>
      <c r="E106" s="39" t="s">
        <v>51</v>
      </c>
      <c r="F106" s="39" t="s">
        <v>21</v>
      </c>
      <c r="G106" s="43">
        <v>29.076599999999999</v>
      </c>
      <c r="H106" s="44"/>
    </row>
    <row r="107" spans="1:8" ht="17" thickBot="1" x14ac:dyDescent="0.25">
      <c r="A107" s="45" t="s">
        <v>52</v>
      </c>
      <c r="B107" s="45" t="s">
        <v>81</v>
      </c>
      <c r="C107" s="40">
        <v>27.086099999999998</v>
      </c>
      <c r="D107" s="41">
        <f>_xlfn.STDEV.S(C107:C109)</f>
        <v>1.9059205999552589E-2</v>
      </c>
      <c r="E107" s="39" t="s">
        <v>52</v>
      </c>
      <c r="F107" s="39" t="s">
        <v>21</v>
      </c>
      <c r="G107" s="40">
        <v>27.122699999999998</v>
      </c>
      <c r="H107" s="41">
        <f>_xlfn.STDEV.S(G107:G109)</f>
        <v>0.19711242984652275</v>
      </c>
    </row>
    <row r="108" spans="1:8" ht="17" thickBot="1" x14ac:dyDescent="0.25">
      <c r="A108" s="45" t="s">
        <v>52</v>
      </c>
      <c r="B108" s="45" t="s">
        <v>81</v>
      </c>
      <c r="C108" s="24">
        <v>27.121700000000001</v>
      </c>
      <c r="D108" s="46">
        <f>AVERAGE(C107:C109)</f>
        <v>27.107833333333332</v>
      </c>
      <c r="E108" s="39" t="s">
        <v>52</v>
      </c>
      <c r="F108" s="39" t="s">
        <v>21</v>
      </c>
      <c r="G108" s="24">
        <v>27.409600000000001</v>
      </c>
      <c r="H108" s="42">
        <f>AVERAGE(G107:G109)</f>
        <v>27.188100000000002</v>
      </c>
    </row>
    <row r="109" spans="1:8" x14ac:dyDescent="0.2">
      <c r="A109" s="45" t="s">
        <v>52</v>
      </c>
      <c r="B109" s="45" t="s">
        <v>81</v>
      </c>
      <c r="C109" s="43">
        <v>27.1157</v>
      </c>
      <c r="D109" s="44"/>
      <c r="E109" s="39" t="s">
        <v>52</v>
      </c>
      <c r="F109" s="39" t="s">
        <v>21</v>
      </c>
      <c r="G109" s="43">
        <v>27.032</v>
      </c>
      <c r="H109" s="44"/>
    </row>
    <row r="110" spans="1:8" ht="17" thickBot="1" x14ac:dyDescent="0.25">
      <c r="A110" s="45" t="s">
        <v>53</v>
      </c>
      <c r="B110" s="45" t="s">
        <v>81</v>
      </c>
      <c r="C110" s="40">
        <v>28.995200000000001</v>
      </c>
      <c r="D110" s="41">
        <f>_xlfn.STDEV.S(C110:C112)</f>
        <v>0.15201251045007258</v>
      </c>
      <c r="E110" s="39" t="s">
        <v>53</v>
      </c>
      <c r="F110" s="39" t="s">
        <v>21</v>
      </c>
      <c r="G110" s="40">
        <v>29.7014</v>
      </c>
      <c r="H110" s="41">
        <f>_xlfn.STDEV.S(G110:G112)</f>
        <v>4.5559009354169212E-2</v>
      </c>
    </row>
    <row r="111" spans="1:8" ht="17" thickBot="1" x14ac:dyDescent="0.25">
      <c r="A111" s="45" t="s">
        <v>53</v>
      </c>
      <c r="B111" s="45" t="s">
        <v>81</v>
      </c>
      <c r="C111" s="24">
        <v>29.2681</v>
      </c>
      <c r="D111" s="46">
        <f>AVERAGE(C110:C112)</f>
        <v>29.092966666666666</v>
      </c>
      <c r="E111" s="39" t="s">
        <v>53</v>
      </c>
      <c r="F111" s="39" t="s">
        <v>21</v>
      </c>
      <c r="G111" s="24">
        <v>29.773499999999999</v>
      </c>
      <c r="H111" s="42">
        <f>AVERAGE(G110:G112)</f>
        <v>29.721366666666665</v>
      </c>
    </row>
    <row r="112" spans="1:8" x14ac:dyDescent="0.2">
      <c r="A112" s="45" t="s">
        <v>53</v>
      </c>
      <c r="B112" s="45" t="s">
        <v>81</v>
      </c>
      <c r="C112" s="43">
        <v>29.015599999999999</v>
      </c>
      <c r="D112" s="44"/>
      <c r="E112" s="39" t="s">
        <v>53</v>
      </c>
      <c r="F112" s="39" t="s">
        <v>21</v>
      </c>
      <c r="G112" s="43">
        <v>29.6892</v>
      </c>
      <c r="H112" s="44"/>
    </row>
    <row r="113" spans="1:8" ht="17" thickBot="1" x14ac:dyDescent="0.25">
      <c r="A113" s="45" t="s">
        <v>54</v>
      </c>
      <c r="B113" s="45" t="s">
        <v>81</v>
      </c>
      <c r="C113" s="40">
        <v>27.738099999999999</v>
      </c>
      <c r="D113" s="41">
        <f>_xlfn.STDEV.S(C113:C115)</f>
        <v>0.30857596039441221</v>
      </c>
      <c r="E113" s="39" t="s">
        <v>54</v>
      </c>
      <c r="F113" s="39" t="s">
        <v>21</v>
      </c>
      <c r="G113" s="40">
        <v>28.208400000000001</v>
      </c>
      <c r="H113" s="41" t="e">
        <f>_xlfn.STDEV.S(G113:G115)</f>
        <v>#DIV/0!</v>
      </c>
    </row>
    <row r="114" spans="1:8" ht="17" thickBot="1" x14ac:dyDescent="0.25">
      <c r="A114" s="45" t="s">
        <v>54</v>
      </c>
      <c r="B114" s="45" t="s">
        <v>81</v>
      </c>
      <c r="C114" s="24">
        <v>28.101400000000002</v>
      </c>
      <c r="D114" s="46">
        <f>AVERAGE(C113:C115)</f>
        <v>28.063766666666666</v>
      </c>
      <c r="E114" s="39" t="s">
        <v>54</v>
      </c>
      <c r="F114" s="39" t="s">
        <v>21</v>
      </c>
      <c r="G114" s="24"/>
      <c r="H114" s="42">
        <f>AVERAGE(G113:G115)</f>
        <v>28.208400000000001</v>
      </c>
    </row>
    <row r="115" spans="1:8" x14ac:dyDescent="0.2">
      <c r="A115" s="45" t="s">
        <v>54</v>
      </c>
      <c r="B115" s="45" t="s">
        <v>81</v>
      </c>
      <c r="C115" s="43">
        <v>28.351800000000001</v>
      </c>
      <c r="D115" s="44"/>
      <c r="E115" s="39" t="s">
        <v>54</v>
      </c>
      <c r="F115" s="39" t="s">
        <v>21</v>
      </c>
      <c r="G115" s="43"/>
      <c r="H115" s="44"/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4" priority="54" operator="lessThan">
      <formula>0.3</formula>
    </cfRule>
  </conditionalFormatting>
  <conditionalFormatting sqref="D8">
    <cfRule type="cellIs" dxfId="273" priority="53" operator="lessThan">
      <formula>0.3</formula>
    </cfRule>
  </conditionalFormatting>
  <conditionalFormatting sqref="D11">
    <cfRule type="cellIs" dxfId="272" priority="52" operator="lessThan">
      <formula>0.3</formula>
    </cfRule>
  </conditionalFormatting>
  <conditionalFormatting sqref="D14">
    <cfRule type="cellIs" dxfId="271" priority="51" operator="lessThan">
      <formula>0.3</formula>
    </cfRule>
  </conditionalFormatting>
  <conditionalFormatting sqref="D17">
    <cfRule type="cellIs" dxfId="270" priority="50" operator="lessThan">
      <formula>0.3</formula>
    </cfRule>
  </conditionalFormatting>
  <conditionalFormatting sqref="D23">
    <cfRule type="cellIs" dxfId="269" priority="44" operator="lessThan">
      <formula>0.3</formula>
    </cfRule>
  </conditionalFormatting>
  <conditionalFormatting sqref="D26">
    <cfRule type="cellIs" dxfId="268" priority="43" operator="lessThan">
      <formula>0.3</formula>
    </cfRule>
  </conditionalFormatting>
  <conditionalFormatting sqref="D29">
    <cfRule type="cellIs" dxfId="267" priority="42" operator="lessThan">
      <formula>0.3</formula>
    </cfRule>
  </conditionalFormatting>
  <conditionalFormatting sqref="D32">
    <cfRule type="cellIs" dxfId="266" priority="41" operator="lessThan">
      <formula>0.3</formula>
    </cfRule>
  </conditionalFormatting>
  <conditionalFormatting sqref="D35">
    <cfRule type="cellIs" dxfId="265" priority="40" operator="lessThan">
      <formula>0.3</formula>
    </cfRule>
  </conditionalFormatting>
  <conditionalFormatting sqref="D43">
    <cfRule type="cellIs" dxfId="264" priority="34" operator="lessThan">
      <formula>0.3</formula>
    </cfRule>
  </conditionalFormatting>
  <conditionalFormatting sqref="D46">
    <cfRule type="cellIs" dxfId="263" priority="33" operator="lessThan">
      <formula>0.3</formula>
    </cfRule>
  </conditionalFormatting>
  <conditionalFormatting sqref="D49">
    <cfRule type="cellIs" dxfId="262" priority="32" operator="lessThan">
      <formula>0.3</formula>
    </cfRule>
  </conditionalFormatting>
  <conditionalFormatting sqref="D52">
    <cfRule type="cellIs" dxfId="261" priority="31" operator="lessThan">
      <formula>0.3</formula>
    </cfRule>
  </conditionalFormatting>
  <conditionalFormatting sqref="D55">
    <cfRule type="cellIs" dxfId="260" priority="30" operator="lessThan">
      <formula>0.3</formula>
    </cfRule>
  </conditionalFormatting>
  <conditionalFormatting sqref="D61">
    <cfRule type="cellIs" dxfId="259" priority="25" operator="lessThan">
      <formula>0.3</formula>
    </cfRule>
  </conditionalFormatting>
  <conditionalFormatting sqref="D64">
    <cfRule type="cellIs" dxfId="258" priority="24" operator="lessThan">
      <formula>0.3</formula>
    </cfRule>
  </conditionalFormatting>
  <conditionalFormatting sqref="D67">
    <cfRule type="cellIs" dxfId="257" priority="23" operator="lessThan">
      <formula>0.3</formula>
    </cfRule>
  </conditionalFormatting>
  <conditionalFormatting sqref="D70">
    <cfRule type="cellIs" dxfId="256" priority="22" operator="lessThan">
      <formula>0.3</formula>
    </cfRule>
  </conditionalFormatting>
  <conditionalFormatting sqref="D73">
    <cfRule type="cellIs" dxfId="255" priority="21" operator="lessThan">
      <formula>0.3</formula>
    </cfRule>
  </conditionalFormatting>
  <conditionalFormatting sqref="D81">
    <cfRule type="cellIs" dxfId="254" priority="15" operator="lessThan">
      <formula>0.3</formula>
    </cfRule>
  </conditionalFormatting>
  <conditionalFormatting sqref="D84">
    <cfRule type="cellIs" dxfId="253" priority="14" operator="lessThan">
      <formula>0.3</formula>
    </cfRule>
  </conditionalFormatting>
  <conditionalFormatting sqref="D87">
    <cfRule type="cellIs" dxfId="252" priority="13" operator="lessThan">
      <formula>0.3</formula>
    </cfRule>
  </conditionalFormatting>
  <conditionalFormatting sqref="D90">
    <cfRule type="cellIs" dxfId="251" priority="12" operator="lessThan">
      <formula>0.3</formula>
    </cfRule>
  </conditionalFormatting>
  <conditionalFormatting sqref="D93">
    <cfRule type="cellIs" dxfId="250" priority="11" operator="lessThan">
      <formula>0.3</formula>
    </cfRule>
  </conditionalFormatting>
  <conditionalFormatting sqref="D101">
    <cfRule type="cellIs" dxfId="249" priority="5" operator="lessThan">
      <formula>0.3</formula>
    </cfRule>
  </conditionalFormatting>
  <conditionalFormatting sqref="D104">
    <cfRule type="cellIs" dxfId="248" priority="4" operator="lessThan">
      <formula>0.3</formula>
    </cfRule>
  </conditionalFormatting>
  <conditionalFormatting sqref="D107">
    <cfRule type="cellIs" dxfId="247" priority="3" operator="lessThan">
      <formula>0.3</formula>
    </cfRule>
  </conditionalFormatting>
  <conditionalFormatting sqref="D110">
    <cfRule type="cellIs" dxfId="246" priority="2" operator="lessThan">
      <formula>0.3</formula>
    </cfRule>
  </conditionalFormatting>
  <conditionalFormatting sqref="D113">
    <cfRule type="cellIs" dxfId="245" priority="1" operator="lessThan">
      <formula>0.3</formula>
    </cfRule>
  </conditionalFormatting>
  <conditionalFormatting sqref="H5">
    <cfRule type="cellIs" dxfId="244" priority="55" operator="lessThan">
      <formula>0.3</formula>
    </cfRule>
  </conditionalFormatting>
  <conditionalFormatting sqref="H8">
    <cfRule type="cellIs" dxfId="243" priority="56" operator="lessThan">
      <formula>0.3</formula>
    </cfRule>
  </conditionalFormatting>
  <conditionalFormatting sqref="H11">
    <cfRule type="cellIs" dxfId="242" priority="57" operator="lessThan">
      <formula>0.3</formula>
    </cfRule>
  </conditionalFormatting>
  <conditionalFormatting sqref="H14">
    <cfRule type="cellIs" dxfId="241" priority="58" operator="lessThan">
      <formula>0.3</formula>
    </cfRule>
  </conditionalFormatting>
  <conditionalFormatting sqref="H17">
    <cfRule type="cellIs" dxfId="240" priority="59" operator="lessThan">
      <formula>0.3</formula>
    </cfRule>
  </conditionalFormatting>
  <conditionalFormatting sqref="H23">
    <cfRule type="cellIs" dxfId="239" priority="45" operator="lessThan">
      <formula>0.3</formula>
    </cfRule>
  </conditionalFormatting>
  <conditionalFormatting sqref="H26">
    <cfRule type="cellIs" dxfId="238" priority="46" operator="lessThan">
      <formula>0.3</formula>
    </cfRule>
  </conditionalFormatting>
  <conditionalFormatting sqref="H29">
    <cfRule type="cellIs" dxfId="237" priority="47" operator="lessThan">
      <formula>0.3</formula>
    </cfRule>
  </conditionalFormatting>
  <conditionalFormatting sqref="H32">
    <cfRule type="cellIs" dxfId="236" priority="48" operator="lessThan">
      <formula>0.3</formula>
    </cfRule>
  </conditionalFormatting>
  <conditionalFormatting sqref="H35">
    <cfRule type="cellIs" dxfId="235" priority="49" operator="lessThan">
      <formula>0.3</formula>
    </cfRule>
  </conditionalFormatting>
  <conditionalFormatting sqref="H43">
    <cfRule type="cellIs" dxfId="234" priority="35" operator="lessThan">
      <formula>0.3</formula>
    </cfRule>
  </conditionalFormatting>
  <conditionalFormatting sqref="H46">
    <cfRule type="cellIs" dxfId="233" priority="36" operator="lessThan">
      <formula>0.3</formula>
    </cfRule>
  </conditionalFormatting>
  <conditionalFormatting sqref="H49">
    <cfRule type="cellIs" dxfId="232" priority="37" operator="lessThan">
      <formula>0.3</formula>
    </cfRule>
  </conditionalFormatting>
  <conditionalFormatting sqref="H52">
    <cfRule type="cellIs" dxfId="231" priority="38" operator="lessThan">
      <formula>0.3</formula>
    </cfRule>
  </conditionalFormatting>
  <conditionalFormatting sqref="H55">
    <cfRule type="cellIs" dxfId="230" priority="39" operator="lessThan">
      <formula>0.3</formula>
    </cfRule>
  </conditionalFormatting>
  <conditionalFormatting sqref="H61">
    <cfRule type="cellIs" dxfId="229" priority="26" operator="lessThan">
      <formula>0.3</formula>
    </cfRule>
  </conditionalFormatting>
  <conditionalFormatting sqref="H64">
    <cfRule type="cellIs" dxfId="228" priority="27" operator="lessThan">
      <formula>0.3</formula>
    </cfRule>
  </conditionalFormatting>
  <conditionalFormatting sqref="H67">
    <cfRule type="cellIs" dxfId="227" priority="28" operator="lessThan">
      <formula>0.3</formula>
    </cfRule>
  </conditionalFormatting>
  <conditionalFormatting sqref="H70">
    <cfRule type="cellIs" dxfId="226" priority="29" operator="lessThan">
      <formula>0.3</formula>
    </cfRule>
  </conditionalFormatting>
  <conditionalFormatting sqref="H81">
    <cfRule type="cellIs" dxfId="225" priority="16" operator="lessThan">
      <formula>0.3</formula>
    </cfRule>
  </conditionalFormatting>
  <conditionalFormatting sqref="H84">
    <cfRule type="cellIs" dxfId="224" priority="17" operator="lessThan">
      <formula>0.3</formula>
    </cfRule>
  </conditionalFormatting>
  <conditionalFormatting sqref="H87">
    <cfRule type="cellIs" dxfId="223" priority="18" operator="lessThan">
      <formula>0.3</formula>
    </cfRule>
  </conditionalFormatting>
  <conditionalFormatting sqref="H90">
    <cfRule type="cellIs" dxfId="222" priority="19" operator="lessThan">
      <formula>0.3</formula>
    </cfRule>
  </conditionalFormatting>
  <conditionalFormatting sqref="H93">
    <cfRule type="cellIs" dxfId="221" priority="20" operator="lessThan">
      <formula>0.3</formula>
    </cfRule>
  </conditionalFormatting>
  <conditionalFormatting sqref="H101">
    <cfRule type="cellIs" dxfId="220" priority="6" operator="lessThan">
      <formula>0.3</formula>
    </cfRule>
  </conditionalFormatting>
  <conditionalFormatting sqref="H104">
    <cfRule type="cellIs" dxfId="219" priority="7" operator="lessThan">
      <formula>0.3</formula>
    </cfRule>
  </conditionalFormatting>
  <conditionalFormatting sqref="H107">
    <cfRule type="cellIs" dxfId="218" priority="8" operator="lessThan">
      <formula>0.3</formula>
    </cfRule>
  </conditionalFormatting>
  <conditionalFormatting sqref="H110">
    <cfRule type="cellIs" dxfId="217" priority="9" operator="lessThan">
      <formula>0.3</formula>
    </cfRule>
  </conditionalFormatting>
  <conditionalFormatting sqref="H113">
    <cfRule type="cellIs" dxfId="216" priority="10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topLeftCell="A143" workbookViewId="0">
      <selection activeCell="A143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37</v>
      </c>
      <c r="O1" s="19" t="s">
        <v>38</v>
      </c>
      <c r="P1" s="19" t="s">
        <v>39</v>
      </c>
      <c r="Q1" s="19" t="s">
        <v>40</v>
      </c>
      <c r="R1" s="19" t="s">
        <v>41</v>
      </c>
      <c r="S1" s="18" t="s">
        <v>10</v>
      </c>
    </row>
    <row r="2" spans="1:19" x14ac:dyDescent="0.2">
      <c r="A2" s="17" t="s">
        <v>42</v>
      </c>
      <c r="B2" s="16" t="s">
        <v>43</v>
      </c>
      <c r="C2" s="4" t="s">
        <v>81</v>
      </c>
      <c r="D2" s="4"/>
      <c r="E2" s="15">
        <f>P19</f>
        <v>25.957899999999999</v>
      </c>
      <c r="F2" s="4">
        <f>AVERAGE(E2)</f>
        <v>25.957899999999999</v>
      </c>
      <c r="G2" s="4">
        <f>SUM(F2,-F9)</f>
        <v>-0.46809999999999974</v>
      </c>
      <c r="H2" s="4">
        <f>SUM(G5,-G2)</f>
        <v>-2.1781000000000006</v>
      </c>
      <c r="I2" s="14">
        <f>POWER(2,-H2)</f>
        <v>4.5255715292268217</v>
      </c>
      <c r="K2" s="17" t="s">
        <v>28</v>
      </c>
      <c r="L2" s="16" t="s">
        <v>27</v>
      </c>
      <c r="M2" s="4" t="s">
        <v>81</v>
      </c>
      <c r="N2" s="4"/>
      <c r="O2" s="15">
        <f>P19</f>
        <v>25.957899999999999</v>
      </c>
      <c r="P2" s="4">
        <f>AVERAGE(O2)</f>
        <v>25.957899999999999</v>
      </c>
      <c r="Q2" s="4">
        <f>SUM(P2,-P9)</f>
        <v>-0.46809999999999974</v>
      </c>
      <c r="R2" s="4">
        <f>SUM(Q5,-Q2)</f>
        <v>0.19120000000000203</v>
      </c>
      <c r="S2" s="14">
        <f>POWER(2,-R2)</f>
        <v>0.87587688433180344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24.462199999999999</v>
      </c>
      <c r="F5" s="4">
        <f>AVERAGE(E5:E6)</f>
        <v>24.462199999999999</v>
      </c>
      <c r="G5" s="4">
        <f>SUM(F5,-F12)</f>
        <v>-2.6462000000000003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26.138300000000001</v>
      </c>
      <c r="P5" s="4">
        <f>AVERAGE(O5:O6)</f>
        <v>26.138300000000001</v>
      </c>
      <c r="Q5" s="4">
        <f>SUM(P5,-P12)</f>
        <v>-0.2768999999999977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26.425999999999998</v>
      </c>
      <c r="F9" s="4">
        <f>AVERAGE(E9)</f>
        <v>26.425999999999998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26.425999999999998</v>
      </c>
      <c r="P9" s="4">
        <f>AVERAGE(O9)</f>
        <v>26.425999999999998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27.1084</v>
      </c>
      <c r="F12" s="4">
        <f>AVERAGE(E12:E13)</f>
        <v>27.1084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26.415199999999999</v>
      </c>
      <c r="P12" s="4">
        <f>AVERAGE(O12:O13)</f>
        <v>26.415199999999999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22</v>
      </c>
      <c r="B18" s="16" t="s">
        <v>29</v>
      </c>
      <c r="C18" s="4" t="s">
        <v>81</v>
      </c>
      <c r="D18" s="4"/>
      <c r="E18" s="15">
        <f>P19</f>
        <v>25.957899999999999</v>
      </c>
      <c r="F18" s="4">
        <f>AVERAGE(E18:E19)</f>
        <v>25.957899999999999</v>
      </c>
      <c r="G18" s="4">
        <f>SUM(F18,-F25)</f>
        <v>-0.46809999999999974</v>
      </c>
      <c r="H18" s="4">
        <f>SUM(G21,-G18)</f>
        <v>-2.0649999999999977</v>
      </c>
      <c r="I18" s="14">
        <f>POWER(2,-H18)</f>
        <v>4.1843397591701104</v>
      </c>
      <c r="O18" s="13" t="s">
        <v>21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25" t="s">
        <v>30</v>
      </c>
      <c r="O19" s="25">
        <v>26.425999999999998</v>
      </c>
      <c r="P19" s="25">
        <v>25.957899999999999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30</v>
      </c>
      <c r="O20" s="25">
        <v>26.415199999999999</v>
      </c>
      <c r="P20" s="25">
        <v>26.138300000000001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24.545400000000001</v>
      </c>
      <c r="F21" s="4">
        <f>AVERAGE(E21:E22)</f>
        <v>24.545400000000001</v>
      </c>
      <c r="G21" s="4">
        <f>SUM(F21,-F28)</f>
        <v>-2.5330999999999975</v>
      </c>
      <c r="H21" s="4"/>
      <c r="I21" s="5"/>
      <c r="N21" s="25" t="s">
        <v>20</v>
      </c>
      <c r="O21" s="25">
        <v>27.1084</v>
      </c>
      <c r="P21" s="25">
        <v>24.462199999999999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5">
        <v>27.078499999999998</v>
      </c>
      <c r="P22" s="25">
        <v>24.545400000000001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26.425999999999998</v>
      </c>
      <c r="F25" s="4">
        <f>AVERAGE(E25:E26)</f>
        <v>26.425999999999998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27.078499999999998</v>
      </c>
      <c r="F28" s="4">
        <f>AVERAGE(E28:E29)</f>
        <v>27.078499999999998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25.5443</v>
      </c>
      <c r="F35" s="4">
        <f>AVERAGE(E35)</f>
        <v>25.5443</v>
      </c>
      <c r="G35" s="4">
        <f>SUM(F35,-F42)</f>
        <v>-0.6974000000000018</v>
      </c>
      <c r="H35" s="4">
        <f>SUM(G38,-G35)</f>
        <v>2.5225000000000009</v>
      </c>
      <c r="I35" s="14">
        <f>POWER(2,-H35)</f>
        <v>0.17404110657893654</v>
      </c>
      <c r="K35" s="17" t="s">
        <v>31</v>
      </c>
      <c r="L35" s="16" t="s">
        <v>27</v>
      </c>
      <c r="M35" s="4" t="s">
        <v>81</v>
      </c>
      <c r="N35" s="4"/>
      <c r="O35" s="15">
        <f>P53</f>
        <v>25.5443</v>
      </c>
      <c r="P35" s="4">
        <f>AVERAGE(O35)</f>
        <v>25.5443</v>
      </c>
      <c r="Q35" s="4">
        <f>SUM(P35,-P42)</f>
        <v>-0.6974000000000018</v>
      </c>
      <c r="R35" s="4">
        <f>SUM(Q38,-Q35)</f>
        <v>-0.33329999999999771</v>
      </c>
      <c r="S35" s="14">
        <f>POWER(2,-R35)</f>
        <v>1.2598919398737158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26.030799999999999</v>
      </c>
      <c r="F38" s="4">
        <f>AVERAGE(E38:E39)</f>
        <v>26.030799999999999</v>
      </c>
      <c r="G38" s="4">
        <f>SUM(F38,-F45)</f>
        <v>1.8250999999999991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25.4283</v>
      </c>
      <c r="P38" s="4">
        <f>AVERAGE(O38:O39)</f>
        <v>25.4283</v>
      </c>
      <c r="Q38" s="4">
        <f>SUM(P38,-P45)</f>
        <v>-1.0306999999999995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26.241700000000002</v>
      </c>
      <c r="F42" s="4">
        <f>AVERAGE(E42)</f>
        <v>26.241700000000002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26.241700000000002</v>
      </c>
      <c r="P42" s="4">
        <f>AVERAGE(O42)</f>
        <v>26.241700000000002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24.2057</v>
      </c>
      <c r="F45" s="4">
        <f>AVERAGE(E45:E46)</f>
        <v>24.2057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26.459</v>
      </c>
      <c r="P45" s="4">
        <f>AVERAGE(O45:O46)</f>
        <v>26.459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25.5443</v>
      </c>
      <c r="F51" s="4">
        <f>AVERAGE(E51:E52)</f>
        <v>25.5443</v>
      </c>
      <c r="G51" s="4">
        <f>SUM(F51,-F58)</f>
        <v>-0.6974000000000018</v>
      </c>
      <c r="H51" s="4">
        <f>SUM(G54,-G51)</f>
        <v>2.7089999999999996</v>
      </c>
      <c r="I51" s="14">
        <f>POWER(2,-H51)</f>
        <v>0.15293600514148331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64</v>
      </c>
      <c r="O53">
        <v>26.241700000000002</v>
      </c>
      <c r="P53">
        <v>25.5443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26.000699999999998</v>
      </c>
      <c r="F54" s="4">
        <f>AVERAGE(E54:E55)</f>
        <v>26.000699999999998</v>
      </c>
      <c r="G54" s="4">
        <f>SUM(F54,-F61)</f>
        <v>2.0115999999999978</v>
      </c>
      <c r="H54" s="4"/>
      <c r="I54" s="5"/>
      <c r="N54" t="s">
        <v>64</v>
      </c>
      <c r="O54">
        <v>26.459</v>
      </c>
      <c r="P54">
        <v>25.4283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24.2057</v>
      </c>
      <c r="P55">
        <v>26.030799999999999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23.989100000000001</v>
      </c>
      <c r="P56">
        <v>26.000699999999998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26.241700000000002</v>
      </c>
      <c r="F58" s="4">
        <f>AVERAGE(E58:E59)</f>
        <v>26.241700000000002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23.989100000000001</v>
      </c>
      <c r="F61" s="4">
        <f>AVERAGE(E61:E62)</f>
        <v>23.989100000000001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23</v>
      </c>
      <c r="B67" s="16" t="s">
        <v>27</v>
      </c>
      <c r="C67" s="4" t="s">
        <v>81</v>
      </c>
      <c r="D67" s="4"/>
      <c r="E67" s="15">
        <f>P87</f>
        <v>27.069299999999998</v>
      </c>
      <c r="F67" s="4">
        <f>AVERAGE(E67)</f>
        <v>27.069299999999998</v>
      </c>
      <c r="G67" s="4">
        <f>SUM(F67,-F74)</f>
        <v>0.36729999999999663</v>
      </c>
      <c r="H67" s="4">
        <f>SUM(G70,-G67)</f>
        <v>-0.86059999999999803</v>
      </c>
      <c r="I67" s="14">
        <f>POWER(2,-H67)</f>
        <v>1.8157933208359693</v>
      </c>
      <c r="K67" s="17" t="s">
        <v>33</v>
      </c>
      <c r="L67" s="16" t="s">
        <v>27</v>
      </c>
      <c r="M67" s="4" t="s">
        <v>81</v>
      </c>
      <c r="N67" s="4"/>
      <c r="O67" s="15">
        <f>P87</f>
        <v>27.069299999999998</v>
      </c>
      <c r="P67" s="4">
        <f>AVERAGE(O67)</f>
        <v>27.069299999999998</v>
      </c>
      <c r="Q67" s="4">
        <f>SUM(P67,-P74)</f>
        <v>0.36729999999999663</v>
      </c>
      <c r="R67" s="4">
        <f>SUM(Q70,-Q67)</f>
        <v>0.1641000000000048</v>
      </c>
      <c r="S67" s="14">
        <f>POWER(2,-R67)</f>
        <v>0.89248510697537919</v>
      </c>
      <c r="BF67" s="17" t="s">
        <v>19</v>
      </c>
      <c r="BG67" s="16" t="s">
        <v>27</v>
      </c>
      <c r="BH67" s="4" t="s">
        <v>81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81</v>
      </c>
      <c r="D68" s="7"/>
      <c r="F68" s="4"/>
      <c r="G68" s="4"/>
      <c r="H68" s="4"/>
      <c r="I68" s="5"/>
      <c r="K68" s="4" t="s">
        <v>5</v>
      </c>
      <c r="L68" s="7"/>
      <c r="M68" s="4" t="s">
        <v>81</v>
      </c>
      <c r="N68" s="7"/>
      <c r="P68" s="4"/>
      <c r="Q68" s="4"/>
      <c r="R68" s="4"/>
      <c r="S68" s="5"/>
      <c r="BF68" s="4" t="s">
        <v>5</v>
      </c>
      <c r="BG68" s="7"/>
      <c r="BH68" s="4" t="s">
        <v>81</v>
      </c>
      <c r="BI68" s="7"/>
      <c r="BK68" s="4"/>
      <c r="BL68" s="4"/>
      <c r="BM68" s="4"/>
      <c r="BN68" s="5"/>
      <c r="BP68" s="4" t="s">
        <v>5</v>
      </c>
      <c r="BQ68" s="7"/>
      <c r="BR68" s="4" t="s">
        <v>81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81</v>
      </c>
      <c r="D70" s="6"/>
      <c r="E70">
        <f>P89</f>
        <v>22.578199999999999</v>
      </c>
      <c r="F70" s="4">
        <f>AVERAGE(E70:E71)</f>
        <v>22.578199999999999</v>
      </c>
      <c r="G70" s="4">
        <f>SUM(F70,-F77)</f>
        <v>-0.4933000000000014</v>
      </c>
      <c r="H70" s="4"/>
      <c r="I70" s="5"/>
      <c r="K70" s="4" t="s">
        <v>6</v>
      </c>
      <c r="L70" s="7"/>
      <c r="M70" s="4" t="s">
        <v>81</v>
      </c>
      <c r="N70" s="6"/>
      <c r="O70" s="15">
        <f>P88</f>
        <v>26.968900000000001</v>
      </c>
      <c r="P70" s="4">
        <f>AVERAGE(O70:O71)</f>
        <v>26.968900000000001</v>
      </c>
      <c r="Q70" s="4">
        <f>SUM(P70,-P77)</f>
        <v>0.53140000000000143</v>
      </c>
      <c r="R70" s="4"/>
      <c r="S70" s="5"/>
      <c r="BF70" s="4" t="s">
        <v>6</v>
      </c>
      <c r="BG70" s="7"/>
      <c r="BH70" s="4" t="s">
        <v>81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26.702000000000002</v>
      </c>
      <c r="F74" s="4">
        <f>AVERAGE(E74)</f>
        <v>26.702000000000002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26.702000000000002</v>
      </c>
      <c r="P74" s="4">
        <f>AVERAGE(O74)</f>
        <v>26.702000000000002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23.0715</v>
      </c>
      <c r="F77" s="4">
        <f>AVERAGE(E77:E78)</f>
        <v>23.0715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26.4375</v>
      </c>
      <c r="P77" s="4">
        <f>AVERAGE(O77:O78)</f>
        <v>26.4375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23</v>
      </c>
      <c r="B83" s="16" t="s">
        <v>29</v>
      </c>
      <c r="C83" s="4" t="s">
        <v>81</v>
      </c>
      <c r="D83" s="4"/>
      <c r="E83" s="15">
        <f>P87</f>
        <v>27.069299999999998</v>
      </c>
      <c r="F83" s="4">
        <f>AVERAGE(E83:E84)</f>
        <v>27.069299999999998</v>
      </c>
      <c r="G83" s="4">
        <f>SUM(F83,-F90)</f>
        <v>0.36729999999999663</v>
      </c>
      <c r="H83" s="4">
        <f>SUM(G86,-G83)</f>
        <v>-0.20759999999999579</v>
      </c>
      <c r="I83" s="14">
        <f>POWER(2,-H83)</f>
        <v>1.1547655711646863</v>
      </c>
      <c r="BF83" s="17" t="s">
        <v>19</v>
      </c>
      <c r="BG83" s="16" t="s">
        <v>29</v>
      </c>
      <c r="BH83" s="4" t="s">
        <v>81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81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81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81</v>
      </c>
      <c r="D86" s="6"/>
      <c r="E86">
        <f>P90</f>
        <v>22.998699999999999</v>
      </c>
      <c r="F86" s="4">
        <f>AVERAGE(E86:E87)</f>
        <v>22.998699999999999</v>
      </c>
      <c r="G86" s="4">
        <f>SUM(F86,-F93)</f>
        <v>0.15970000000000084</v>
      </c>
      <c r="H86" s="4"/>
      <c r="I86" s="5"/>
      <c r="O86" s="13" t="s">
        <v>21</v>
      </c>
      <c r="P86" s="13" t="s">
        <v>81</v>
      </c>
      <c r="BF86" s="4" t="s">
        <v>6</v>
      </c>
      <c r="BG86" s="7"/>
      <c r="BH86" s="4" t="s">
        <v>81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81</v>
      </c>
      <c r="D87" s="4"/>
      <c r="E87" s="8" t="s">
        <v>7</v>
      </c>
      <c r="F87" s="4"/>
      <c r="G87" s="4"/>
      <c r="H87" s="4"/>
      <c r="I87" s="5"/>
      <c r="N87" t="s">
        <v>65</v>
      </c>
      <c r="O87">
        <v>26.702000000000002</v>
      </c>
      <c r="P87">
        <v>27.069299999999998</v>
      </c>
      <c r="BF87" s="4" t="s">
        <v>6</v>
      </c>
      <c r="BG87" s="7"/>
      <c r="BH87" s="4" t="s">
        <v>81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26.4375</v>
      </c>
      <c r="P88">
        <v>26.968900000000001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23.0715</v>
      </c>
      <c r="P89">
        <v>22.578199999999999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26.702000000000002</v>
      </c>
      <c r="F90" s="4">
        <f>AVERAGE(E90:E91)</f>
        <v>26.702000000000002</v>
      </c>
      <c r="G90" s="4"/>
      <c r="H90" s="4"/>
      <c r="I90" s="5"/>
      <c r="N90" t="s">
        <v>67</v>
      </c>
      <c r="O90">
        <v>22.838999999999999</v>
      </c>
      <c r="P90">
        <v>22.998699999999999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22.838999999999999</v>
      </c>
      <c r="F93" s="4">
        <f>AVERAGE(E93:E94)</f>
        <v>22.838999999999999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24</v>
      </c>
      <c r="B99" s="16" t="s">
        <v>27</v>
      </c>
      <c r="C99" s="4" t="s">
        <v>81</v>
      </c>
      <c r="D99" s="4"/>
      <c r="E99" s="15">
        <f>P119</f>
        <v>24.7468</v>
      </c>
      <c r="F99" s="4">
        <f>AVERAGE(E99)</f>
        <v>24.7468</v>
      </c>
      <c r="G99" s="4">
        <f>SUM(F99,-F106)</f>
        <v>-1.8922999999999988</v>
      </c>
      <c r="H99" s="4">
        <f>SUM(G102,-G99)</f>
        <v>1.5576000000000008</v>
      </c>
      <c r="I99" s="14">
        <f>POWER(2,-H99)</f>
        <v>0.33971574728601561</v>
      </c>
      <c r="K99" s="17" t="s">
        <v>34</v>
      </c>
      <c r="L99" s="16" t="s">
        <v>27</v>
      </c>
      <c r="M99" s="4" t="s">
        <v>81</v>
      </c>
      <c r="N99" s="4"/>
      <c r="O99" s="15">
        <f>P119</f>
        <v>24.7468</v>
      </c>
      <c r="P99" s="4">
        <f>AVERAGE(O99)</f>
        <v>24.7468</v>
      </c>
      <c r="Q99" s="4">
        <f>SUM(P99,-P106)</f>
        <v>-1.8922999999999988</v>
      </c>
      <c r="R99" s="4">
        <f>SUM(Q102,-Q99)</f>
        <v>0.14839999999999876</v>
      </c>
      <c r="S99" s="14">
        <f>POWER(2,-R99)</f>
        <v>0.9022505358140831</v>
      </c>
    </row>
    <row r="100" spans="1:19" x14ac:dyDescent="0.2">
      <c r="A100" s="4" t="s">
        <v>5</v>
      </c>
      <c r="B100" s="7"/>
      <c r="C100" s="4" t="s">
        <v>81</v>
      </c>
      <c r="D100" s="7"/>
      <c r="F100" s="4"/>
      <c r="G100" s="4"/>
      <c r="H100" s="4"/>
      <c r="I100" s="5"/>
      <c r="K100" s="4" t="s">
        <v>5</v>
      </c>
      <c r="L100" s="7"/>
      <c r="M100" s="4" t="s">
        <v>81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81</v>
      </c>
      <c r="D102" s="6"/>
      <c r="E102">
        <f>P121</f>
        <v>24.940200000000001</v>
      </c>
      <c r="F102" s="4">
        <f>AVERAGE(E102:E103)</f>
        <v>24.940200000000001</v>
      </c>
      <c r="G102" s="4">
        <f>SUM(F102,-F109)</f>
        <v>-0.334699999999998</v>
      </c>
      <c r="H102" s="4"/>
      <c r="I102" s="5"/>
      <c r="K102" s="4" t="s">
        <v>6</v>
      </c>
      <c r="L102" s="7"/>
      <c r="M102" s="4" t="s">
        <v>81</v>
      </c>
      <c r="N102" s="6"/>
      <c r="O102" s="15">
        <f>P120</f>
        <v>24.814399999999999</v>
      </c>
      <c r="P102" s="4">
        <f>AVERAGE(O102:O103)</f>
        <v>24.814399999999999</v>
      </c>
      <c r="Q102" s="4">
        <f>SUM(P102,-P109)</f>
        <v>-1.7439</v>
      </c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26.639099999999999</v>
      </c>
      <c r="F106" s="4">
        <f>AVERAGE(E106)</f>
        <v>26.639099999999999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26.639099999999999</v>
      </c>
      <c r="P106" s="4">
        <f>AVERAGE(O106)</f>
        <v>26.639099999999999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25.274899999999999</v>
      </c>
      <c r="F109" s="4">
        <f>AVERAGE(E109:E110)</f>
        <v>25.274899999999999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26.558299999999999</v>
      </c>
      <c r="P109" s="4">
        <f>AVERAGE(O109:O110)</f>
        <v>26.558299999999999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24</v>
      </c>
      <c r="B115" s="16" t="s">
        <v>29</v>
      </c>
      <c r="C115" s="4" t="s">
        <v>81</v>
      </c>
      <c r="D115" s="4"/>
      <c r="E115" s="15">
        <f>P119</f>
        <v>24.7468</v>
      </c>
      <c r="F115" s="4">
        <f>AVERAGE(E115:E116)</f>
        <v>24.7468</v>
      </c>
      <c r="G115" s="4">
        <f>SUM(F115,-F122)</f>
        <v>-1.8922999999999988</v>
      </c>
      <c r="H115" s="4">
        <f>SUM(G118,-G115)</f>
        <v>1.7189999999999976</v>
      </c>
      <c r="I115" s="14">
        <f>POWER(2,-H115)</f>
        <v>0.30375919797625445</v>
      </c>
    </row>
    <row r="116" spans="1:16" x14ac:dyDescent="0.2">
      <c r="A116" s="4" t="s">
        <v>5</v>
      </c>
      <c r="B116" s="7"/>
      <c r="C116" s="4" t="s">
        <v>81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81</v>
      </c>
      <c r="D118" s="6"/>
      <c r="E118">
        <f>P122</f>
        <v>25.0154</v>
      </c>
      <c r="F118" s="4">
        <f>AVERAGE(E118:E119)</f>
        <v>25.0154</v>
      </c>
      <c r="G118" s="4">
        <f>SUM(F118,-F125)</f>
        <v>-0.17330000000000112</v>
      </c>
      <c r="H118" s="4"/>
      <c r="I118" s="5"/>
      <c r="O118" s="13" t="s">
        <v>21</v>
      </c>
      <c r="P118" s="13" t="s">
        <v>81</v>
      </c>
    </row>
    <row r="119" spans="1:16" x14ac:dyDescent="0.2">
      <c r="A119" s="4" t="s">
        <v>6</v>
      </c>
      <c r="B119" s="7"/>
      <c r="C119" s="4" t="s">
        <v>81</v>
      </c>
      <c r="D119" s="4"/>
      <c r="E119" s="8" t="s">
        <v>7</v>
      </c>
      <c r="F119" s="4"/>
      <c r="G119" s="4"/>
      <c r="H119" s="4"/>
      <c r="I119" s="5"/>
      <c r="N119" s="26" t="s">
        <v>55</v>
      </c>
      <c r="O119" s="26">
        <v>26.639099999999999</v>
      </c>
      <c r="P119" s="26">
        <v>24.7468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56</v>
      </c>
      <c r="O120" s="26">
        <v>26.558299999999999</v>
      </c>
      <c r="P120" s="26">
        <v>24.814399999999999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44</v>
      </c>
      <c r="O121" s="26">
        <v>25.274899999999999</v>
      </c>
      <c r="P121" s="26">
        <v>24.940200000000001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26.639099999999999</v>
      </c>
      <c r="F122" s="4">
        <f>AVERAGE(E122:E123)</f>
        <v>26.639099999999999</v>
      </c>
      <c r="G122" s="4"/>
      <c r="H122" s="4"/>
      <c r="I122" s="5"/>
      <c r="N122" s="26" t="s">
        <v>44</v>
      </c>
      <c r="O122" s="26">
        <v>25.188700000000001</v>
      </c>
      <c r="P122" s="26">
        <v>25.0154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25.188700000000001</v>
      </c>
      <c r="F125" s="4">
        <f>AVERAGE(E125:E126)</f>
        <v>25.188700000000001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25</v>
      </c>
      <c r="H131" s="19" t="s">
        <v>26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25</v>
      </c>
      <c r="R131" s="19" t="s">
        <v>26</v>
      </c>
      <c r="S131" s="18" t="s">
        <v>10</v>
      </c>
    </row>
    <row r="132" spans="1:19" x14ac:dyDescent="0.2">
      <c r="A132" s="17" t="s">
        <v>9</v>
      </c>
      <c r="B132" s="16" t="s">
        <v>27</v>
      </c>
      <c r="C132" s="4" t="s">
        <v>81</v>
      </c>
      <c r="D132" s="4"/>
      <c r="E132" s="15">
        <f>P152</f>
        <v>24.509899999999998</v>
      </c>
      <c r="F132" s="4">
        <f>AVERAGE(E132)</f>
        <v>24.509899999999998</v>
      </c>
      <c r="G132" s="4">
        <f>SUM(F132,-F139)</f>
        <v>-0.89050000000000296</v>
      </c>
      <c r="H132" s="4">
        <f>SUM(G135,-G132)</f>
        <v>0.62030000000000385</v>
      </c>
      <c r="I132" s="14">
        <f>POWER(2,-H132)</f>
        <v>0.65053563857203978</v>
      </c>
      <c r="K132" s="17" t="s">
        <v>35</v>
      </c>
      <c r="L132" s="16" t="s">
        <v>27</v>
      </c>
      <c r="M132" s="4" t="s">
        <v>81</v>
      </c>
      <c r="N132" s="4"/>
      <c r="O132" s="15">
        <f>P152</f>
        <v>24.509899999999998</v>
      </c>
      <c r="P132" s="4">
        <f>AVERAGE(O132)</f>
        <v>24.509899999999998</v>
      </c>
      <c r="Q132" s="4">
        <f>SUM(P132,-P139)</f>
        <v>-0.89050000000000296</v>
      </c>
      <c r="R132" s="4">
        <f>SUM(Q135,-Q132)</f>
        <v>-1.0099999999997777E-2</v>
      </c>
      <c r="S132" s="14">
        <f>POWER(2,-R132)</f>
        <v>1.0070253493157943</v>
      </c>
    </row>
    <row r="133" spans="1:19" x14ac:dyDescent="0.2">
      <c r="A133" s="4" t="s">
        <v>5</v>
      </c>
      <c r="B133" s="7"/>
      <c r="C133" s="4" t="s">
        <v>81</v>
      </c>
      <c r="D133" s="7"/>
      <c r="F133" s="4"/>
      <c r="G133" s="4"/>
      <c r="H133" s="4"/>
      <c r="I133" s="5"/>
      <c r="K133" s="4" t="s">
        <v>5</v>
      </c>
      <c r="L133" s="7"/>
      <c r="M133" s="4" t="s">
        <v>81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81</v>
      </c>
      <c r="D135" s="6"/>
      <c r="E135">
        <f>P154</f>
        <v>23.185300000000002</v>
      </c>
      <c r="F135" s="4">
        <f>AVERAGE(E135:E136)</f>
        <v>23.185300000000002</v>
      </c>
      <c r="G135" s="4">
        <f>SUM(F135,-F142)</f>
        <v>-0.27019999999999911</v>
      </c>
      <c r="H135" s="4"/>
      <c r="I135" s="5"/>
      <c r="K135" s="4" t="s">
        <v>6</v>
      </c>
      <c r="L135" s="7"/>
      <c r="M135" s="4" t="s">
        <v>81</v>
      </c>
      <c r="N135" s="6"/>
      <c r="O135" s="15">
        <f>P153</f>
        <v>24.520299999999999</v>
      </c>
      <c r="P135" s="4">
        <f>AVERAGE(O135:O136)</f>
        <v>24.520299999999999</v>
      </c>
      <c r="Q135" s="4">
        <f>SUM(P135,-P142)</f>
        <v>-0.90060000000000073</v>
      </c>
      <c r="R135" s="4"/>
      <c r="S135" s="5"/>
    </row>
    <row r="136" spans="1:19" x14ac:dyDescent="0.2">
      <c r="A136" s="4" t="s">
        <v>6</v>
      </c>
      <c r="B136" s="7"/>
      <c r="C136" s="4" t="s">
        <v>81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81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25.400400000000001</v>
      </c>
      <c r="F139" s="4">
        <f>AVERAGE(E139)</f>
        <v>25.400400000000001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25.400400000000001</v>
      </c>
      <c r="P139" s="4">
        <f>AVERAGE(O139)</f>
        <v>25.400400000000001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23.455500000000001</v>
      </c>
      <c r="F142" s="4">
        <f>AVERAGE(E142:E143)</f>
        <v>23.455500000000001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25.4209</v>
      </c>
      <c r="P142" s="4">
        <f>AVERAGE(O142:O143)</f>
        <v>25.4209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25</v>
      </c>
      <c r="H147" s="19" t="s">
        <v>26</v>
      </c>
      <c r="I147" s="18" t="s">
        <v>10</v>
      </c>
    </row>
    <row r="148" spans="1:19" x14ac:dyDescent="0.2">
      <c r="A148" s="17" t="s">
        <v>9</v>
      </c>
      <c r="B148" s="16" t="s">
        <v>29</v>
      </c>
      <c r="C148" s="4" t="s">
        <v>81</v>
      </c>
      <c r="D148" s="4"/>
      <c r="E148" s="15">
        <f>P152</f>
        <v>24.509899999999998</v>
      </c>
      <c r="F148" s="4">
        <f>AVERAGE(E148:E149)</f>
        <v>24.509899999999998</v>
      </c>
      <c r="G148" s="4">
        <f>SUM(F148,-F155)</f>
        <v>-0.89050000000000296</v>
      </c>
      <c r="H148" s="4">
        <f>SUM(G151,-G148)</f>
        <v>0.67360000000000397</v>
      </c>
      <c r="I148" s="14">
        <f>POWER(2,-H148)</f>
        <v>0.62694031088889024</v>
      </c>
    </row>
    <row r="149" spans="1:19" x14ac:dyDescent="0.2">
      <c r="A149" s="4" t="s">
        <v>5</v>
      </c>
      <c r="B149" s="7"/>
      <c r="C149" s="4" t="s">
        <v>81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81</v>
      </c>
      <c r="D151" s="6"/>
      <c r="E151">
        <f>P155</f>
        <v>23.2179</v>
      </c>
      <c r="F151" s="4">
        <f>AVERAGE(E151:E152)</f>
        <v>23.2179</v>
      </c>
      <c r="G151" s="4">
        <f>SUM(F151,-F158)</f>
        <v>-0.21689999999999898</v>
      </c>
      <c r="H151" s="4"/>
      <c r="I151" s="5"/>
      <c r="O151" s="13" t="s">
        <v>21</v>
      </c>
      <c r="P151" s="13" t="s">
        <v>81</v>
      </c>
    </row>
    <row r="152" spans="1:19" x14ac:dyDescent="0.2">
      <c r="A152" s="4" t="s">
        <v>6</v>
      </c>
      <c r="B152" s="7"/>
      <c r="C152" s="4" t="s">
        <v>81</v>
      </c>
      <c r="D152" s="4"/>
      <c r="E152" s="8" t="s">
        <v>7</v>
      </c>
      <c r="F152" s="4"/>
      <c r="G152" s="4"/>
      <c r="H152" s="4"/>
      <c r="I152" s="5"/>
      <c r="N152" s="9" t="s">
        <v>57</v>
      </c>
      <c r="O152" s="9">
        <v>25.400400000000001</v>
      </c>
      <c r="P152" s="9">
        <v>24.509899999999998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57</v>
      </c>
      <c r="O153" s="9">
        <v>25.4209</v>
      </c>
      <c r="P153" s="9">
        <v>24.520299999999999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45</v>
      </c>
      <c r="O154" s="9">
        <v>23.455500000000001</v>
      </c>
      <c r="P154" s="9">
        <v>23.185300000000002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25.400400000000001</v>
      </c>
      <c r="F155" s="4">
        <f>AVERAGE(E155:E156)</f>
        <v>25.400400000000001</v>
      </c>
      <c r="G155" s="4"/>
      <c r="H155" s="4"/>
      <c r="I155" s="5"/>
      <c r="N155" s="9" t="s">
        <v>45</v>
      </c>
      <c r="O155" s="9">
        <v>23.434799999999999</v>
      </c>
      <c r="P155" s="9">
        <v>23.2179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23.434799999999999</v>
      </c>
      <c r="F158" s="4">
        <f>AVERAGE(E158:E159)</f>
        <v>23.434799999999999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36</v>
      </c>
      <c r="N162" t="s">
        <v>0</v>
      </c>
    </row>
    <row r="163" spans="1:14" x14ac:dyDescent="0.2">
      <c r="M163">
        <f>S2</f>
        <v>0.87587688433180344</v>
      </c>
      <c r="N163" s="1">
        <f>I2</f>
        <v>4.5255715292268217</v>
      </c>
    </row>
    <row r="164" spans="1:14" x14ac:dyDescent="0.2">
      <c r="M164">
        <f>S35</f>
        <v>1.2598919398737158</v>
      </c>
      <c r="N164">
        <f>I18</f>
        <v>4.1843397591701104</v>
      </c>
    </row>
    <row r="165" spans="1:14" x14ac:dyDescent="0.2">
      <c r="M165">
        <f>S67</f>
        <v>0.89248510697537919</v>
      </c>
      <c r="N165">
        <f>I35</f>
        <v>0.17404110657893654</v>
      </c>
    </row>
    <row r="166" spans="1:14" x14ac:dyDescent="0.2">
      <c r="M166" s="1">
        <f>S99</f>
        <v>0.9022505358140831</v>
      </c>
      <c r="N166" s="1">
        <f>I51</f>
        <v>0.15293600514148331</v>
      </c>
    </row>
    <row r="167" spans="1:14" x14ac:dyDescent="0.2">
      <c r="M167" s="1">
        <f>S132</f>
        <v>1.0070253493157943</v>
      </c>
      <c r="N167">
        <f>I67</f>
        <v>1.8157933208359693</v>
      </c>
    </row>
    <row r="168" spans="1:14" x14ac:dyDescent="0.2">
      <c r="N168">
        <f>I83</f>
        <v>1.1547655711646863</v>
      </c>
    </row>
    <row r="169" spans="1:14" x14ac:dyDescent="0.2">
      <c r="N169">
        <f>I99</f>
        <v>0.33971574728601561</v>
      </c>
    </row>
    <row r="170" spans="1:14" x14ac:dyDescent="0.2">
      <c r="N170">
        <f>I115</f>
        <v>0.30375919797625445</v>
      </c>
    </row>
    <row r="171" spans="1:14" x14ac:dyDescent="0.2">
      <c r="N171">
        <f>I132</f>
        <v>0.65053563857203978</v>
      </c>
    </row>
    <row r="172" spans="1:14" x14ac:dyDescent="0.2">
      <c r="N172">
        <f>I148</f>
        <v>0.62694031088889024</v>
      </c>
    </row>
    <row r="179" spans="12:15" x14ac:dyDescent="0.2">
      <c r="L179" t="s">
        <v>3</v>
      </c>
      <c r="M179">
        <f>AVERAGE(M163:M168)</f>
        <v>0.98750596326215534</v>
      </c>
      <c r="N179">
        <f>AVERAGE(N163:N172)</f>
        <v>1.3928398186841209</v>
      </c>
    </row>
    <row r="180" spans="12:15" x14ac:dyDescent="0.2">
      <c r="L180" t="s">
        <v>2</v>
      </c>
      <c r="M180">
        <f>STDEV(M163:M168)</f>
        <v>0.1607277426179185</v>
      </c>
      <c r="N180">
        <f>STDEV(N163:N172)</f>
        <v>1.6430887285085556</v>
      </c>
    </row>
    <row r="181" spans="12:15" x14ac:dyDescent="0.2">
      <c r="L181" t="s">
        <v>1</v>
      </c>
      <c r="N181">
        <f>TTEST(M163:M167,N163:N172,2,2)</f>
        <v>0.59822092512620961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36</v>
      </c>
      <c r="M183" t="s">
        <v>0</v>
      </c>
    </row>
    <row r="184" spans="12:15" x14ac:dyDescent="0.2">
      <c r="L184">
        <f>M179</f>
        <v>0.98750596326215534</v>
      </c>
      <c r="M184">
        <f>N170</f>
        <v>0.30375919797625445</v>
      </c>
    </row>
    <row r="185" spans="12:15" x14ac:dyDescent="0.2">
      <c r="L185">
        <f>M180</f>
        <v>0.1607277426179185</v>
      </c>
      <c r="M185">
        <f>N171</f>
        <v>0.65053563857203978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D169" zoomScale="108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37</v>
      </c>
      <c r="O1" s="19" t="s">
        <v>38</v>
      </c>
      <c r="P1" s="19" t="s">
        <v>39</v>
      </c>
      <c r="Q1" s="19" t="s">
        <v>40</v>
      </c>
      <c r="R1" s="19" t="s">
        <v>41</v>
      </c>
      <c r="S1" s="18" t="s">
        <v>10</v>
      </c>
    </row>
    <row r="2" spans="1:19" x14ac:dyDescent="0.2">
      <c r="A2" s="17" t="s">
        <v>42</v>
      </c>
      <c r="B2" s="16" t="s">
        <v>43</v>
      </c>
      <c r="C2" s="4" t="s">
        <v>81</v>
      </c>
      <c r="D2" s="4"/>
      <c r="E2" s="15">
        <f>P19</f>
        <v>25.957899999999999</v>
      </c>
      <c r="F2" s="4">
        <f>AVERAGE(E2)</f>
        <v>25.957899999999999</v>
      </c>
      <c r="G2" s="4">
        <f>SUM(F2,-F9)</f>
        <v>-0.46809999999999974</v>
      </c>
      <c r="H2" s="4">
        <f>SUM(G5,-G2)</f>
        <v>-2.1781000000000006</v>
      </c>
      <c r="I2" s="14">
        <f>POWER(2,-H2)</f>
        <v>4.5255715292268217</v>
      </c>
      <c r="K2" s="17" t="s">
        <v>28</v>
      </c>
      <c r="L2" s="16" t="s">
        <v>27</v>
      </c>
      <c r="M2" s="4" t="s">
        <v>81</v>
      </c>
      <c r="N2" s="4"/>
      <c r="O2" s="15">
        <f>P19</f>
        <v>25.957899999999999</v>
      </c>
      <c r="P2" s="4">
        <f>AVERAGE(O2)</f>
        <v>25.957899999999999</v>
      </c>
      <c r="Q2" s="4">
        <f>SUM(P2,-P9)</f>
        <v>-0.46809999999999974</v>
      </c>
      <c r="R2" s="4">
        <f>SUM(Q5,-Q2)</f>
        <v>0.19120000000000203</v>
      </c>
      <c r="S2" s="14">
        <f>POWER(2,-R2)</f>
        <v>0.87587688433180344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24.462199999999999</v>
      </c>
      <c r="F5" s="4">
        <f>AVERAGE(E5:E6)</f>
        <v>24.462199999999999</v>
      </c>
      <c r="G5" s="4">
        <f>SUM(F5,-F12)</f>
        <v>-2.6462000000000003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26.138300000000001</v>
      </c>
      <c r="P5" s="4">
        <f>AVERAGE(O5:O6)</f>
        <v>26.138300000000001</v>
      </c>
      <c r="Q5" s="4">
        <f>SUM(P5,-P12)</f>
        <v>-0.2768999999999977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26.425999999999998</v>
      </c>
      <c r="F9" s="4">
        <f>AVERAGE(E9)</f>
        <v>26.425999999999998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26.425999999999998</v>
      </c>
      <c r="P9" s="4">
        <f>AVERAGE(O9)</f>
        <v>26.425999999999998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27.1084</v>
      </c>
      <c r="F12" s="4">
        <f>AVERAGE(E12:E13)</f>
        <v>27.1084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26.415199999999999</v>
      </c>
      <c r="P12" s="4">
        <f>AVERAGE(O12:O13)</f>
        <v>26.415199999999999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22</v>
      </c>
      <c r="B18" s="16" t="s">
        <v>29</v>
      </c>
      <c r="C18" s="4" t="s">
        <v>81</v>
      </c>
      <c r="D18" s="4"/>
      <c r="E18" s="15">
        <f>P19</f>
        <v>25.957899999999999</v>
      </c>
      <c r="F18" s="4">
        <f>AVERAGE(E18:E19)</f>
        <v>25.957899999999999</v>
      </c>
      <c r="G18" s="4">
        <f>SUM(F18,-F25)</f>
        <v>-0.46809999999999974</v>
      </c>
      <c r="H18" s="4">
        <f>SUM(G21,-G18)</f>
        <v>-2.0649999999999977</v>
      </c>
      <c r="I18" s="14">
        <f>POWER(2,-H18)</f>
        <v>4.1843397591701104</v>
      </c>
      <c r="O18" s="13" t="s">
        <v>21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25" t="s">
        <v>30</v>
      </c>
      <c r="O19" s="25">
        <v>26.425999999999998</v>
      </c>
      <c r="P19" s="25">
        <v>25.957899999999999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30</v>
      </c>
      <c r="O20" s="25">
        <v>26.415199999999999</v>
      </c>
      <c r="P20" s="25">
        <v>26.138300000000001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24.545400000000001</v>
      </c>
      <c r="F21" s="4">
        <f>AVERAGE(E21:E22)</f>
        <v>24.545400000000001</v>
      </c>
      <c r="G21" s="4">
        <f>SUM(F21,-F28)</f>
        <v>-2.5330999999999975</v>
      </c>
      <c r="H21" s="4"/>
      <c r="I21" s="5"/>
      <c r="N21" s="25" t="s">
        <v>20</v>
      </c>
      <c r="O21" s="25">
        <v>27.1084</v>
      </c>
      <c r="P21" s="25">
        <v>24.462199999999999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5">
        <v>27.078499999999998</v>
      </c>
      <c r="P22" s="25">
        <v>24.545400000000001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26.425999999999998</v>
      </c>
      <c r="F25" s="4">
        <f>AVERAGE(E25:E26)</f>
        <v>26.425999999999998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27.078499999999998</v>
      </c>
      <c r="F28" s="4">
        <f>AVERAGE(E28:E29)</f>
        <v>27.078499999999998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25.5443</v>
      </c>
      <c r="F35" s="4">
        <f>AVERAGE(E35)</f>
        <v>25.5443</v>
      </c>
      <c r="G35" s="4">
        <f>SUM(F35,-F42)</f>
        <v>-0.6974000000000018</v>
      </c>
      <c r="H35" s="4">
        <f>SUM(G38,-G35)</f>
        <v>2.5225000000000009</v>
      </c>
      <c r="I35" s="14">
        <f>POWER(2,-H35)</f>
        <v>0.17404110657893654</v>
      </c>
      <c r="K35" s="17" t="s">
        <v>31</v>
      </c>
      <c r="L35" s="16" t="s">
        <v>27</v>
      </c>
      <c r="M35" s="4" t="s">
        <v>81</v>
      </c>
      <c r="N35" s="4"/>
      <c r="O35" s="15">
        <f>P53</f>
        <v>25.5443</v>
      </c>
      <c r="P35" s="4">
        <f>AVERAGE(O35)</f>
        <v>25.5443</v>
      </c>
      <c r="Q35" s="4">
        <f>SUM(P35,-P42)</f>
        <v>-0.6974000000000018</v>
      </c>
      <c r="R35" s="4">
        <f>SUM(Q38,-Q35)</f>
        <v>-0.33329999999999771</v>
      </c>
      <c r="S35" s="14">
        <f>POWER(2,-R35)</f>
        <v>1.2598919398737158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26.030799999999999</v>
      </c>
      <c r="F38" s="4">
        <f>AVERAGE(E38:E39)</f>
        <v>26.030799999999999</v>
      </c>
      <c r="G38" s="4">
        <f>SUM(F38,-F45)</f>
        <v>1.8250999999999991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25.4283</v>
      </c>
      <c r="P38" s="4">
        <f>AVERAGE(O38:O39)</f>
        <v>25.4283</v>
      </c>
      <c r="Q38" s="4">
        <f>SUM(P38,-P45)</f>
        <v>-1.0306999999999995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26.241700000000002</v>
      </c>
      <c r="F42" s="4">
        <f>AVERAGE(E42)</f>
        <v>26.241700000000002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26.241700000000002</v>
      </c>
      <c r="P42" s="4">
        <f>AVERAGE(O42)</f>
        <v>26.241700000000002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24.2057</v>
      </c>
      <c r="F45" s="4">
        <f>AVERAGE(E45:E46)</f>
        <v>24.2057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26.459</v>
      </c>
      <c r="P45" s="4">
        <f>AVERAGE(O45:O46)</f>
        <v>26.459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25.5443</v>
      </c>
      <c r="F51" s="4">
        <f>AVERAGE(E51:E52)</f>
        <v>25.5443</v>
      </c>
      <c r="G51" s="4">
        <f>SUM(F51,-F58)</f>
        <v>-0.6974000000000018</v>
      </c>
      <c r="H51" s="4">
        <f>SUM(G54,-G51)</f>
        <v>2.7089999999999996</v>
      </c>
      <c r="I51" s="14">
        <f>POWER(2,-H51)</f>
        <v>0.15293600514148331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64</v>
      </c>
      <c r="O53">
        <v>26.241700000000002</v>
      </c>
      <c r="P53">
        <v>25.5443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26.000699999999998</v>
      </c>
      <c r="F54" s="4">
        <f>AVERAGE(E54:E55)</f>
        <v>26.000699999999998</v>
      </c>
      <c r="G54" s="4">
        <f>SUM(F54,-F61)</f>
        <v>2.0115999999999978</v>
      </c>
      <c r="H54" s="4"/>
      <c r="I54" s="5"/>
      <c r="N54" t="s">
        <v>64</v>
      </c>
      <c r="O54">
        <v>26.459</v>
      </c>
      <c r="P54">
        <v>25.4283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24.2057</v>
      </c>
      <c r="P55">
        <v>26.030799999999999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23.989100000000001</v>
      </c>
      <c r="P56">
        <v>26.000699999999998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26.241700000000002</v>
      </c>
      <c r="F58" s="4">
        <f>AVERAGE(E58:E59)</f>
        <v>26.241700000000002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23.989100000000001</v>
      </c>
      <c r="F61" s="4">
        <f>AVERAGE(E61:E62)</f>
        <v>23.989100000000001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23</v>
      </c>
      <c r="B67" s="16" t="s">
        <v>27</v>
      </c>
      <c r="C67" s="4" t="s">
        <v>81</v>
      </c>
      <c r="D67" s="4"/>
      <c r="E67" s="15">
        <f>P87</f>
        <v>27.069299999999998</v>
      </c>
      <c r="F67" s="4">
        <f>AVERAGE(E67)</f>
        <v>27.069299999999998</v>
      </c>
      <c r="G67" s="4">
        <f>SUM(F67,-F74)</f>
        <v>0.36729999999999663</v>
      </c>
      <c r="H67" s="4">
        <f>SUM(G70,-G67)</f>
        <v>-0.86059999999999803</v>
      </c>
      <c r="I67" s="14">
        <f>POWER(2,-H67)</f>
        <v>1.8157933208359693</v>
      </c>
      <c r="K67" s="17" t="s">
        <v>33</v>
      </c>
      <c r="L67" s="16" t="s">
        <v>27</v>
      </c>
      <c r="M67" s="4" t="s">
        <v>81</v>
      </c>
      <c r="N67" s="4"/>
      <c r="O67" s="15">
        <f>P87</f>
        <v>27.069299999999998</v>
      </c>
      <c r="P67" s="4">
        <f>AVERAGE(O67)</f>
        <v>27.069299999999998</v>
      </c>
      <c r="Q67" s="4">
        <f>SUM(P67,-P74)</f>
        <v>0.36729999999999663</v>
      </c>
      <c r="R67" s="4">
        <f>SUM(Q70,-Q67)</f>
        <v>0.1641000000000048</v>
      </c>
      <c r="S67" s="14">
        <f>POWER(2,-R67)</f>
        <v>0.89248510697537919</v>
      </c>
      <c r="BF67" s="17" t="s">
        <v>19</v>
      </c>
      <c r="BG67" s="16" t="s">
        <v>27</v>
      </c>
      <c r="BH67" s="4" t="s">
        <v>81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81</v>
      </c>
      <c r="D68" s="7"/>
      <c r="F68" s="4"/>
      <c r="G68" s="4"/>
      <c r="H68" s="4"/>
      <c r="I68" s="5"/>
      <c r="K68" s="4" t="s">
        <v>5</v>
      </c>
      <c r="L68" s="7"/>
      <c r="M68" s="4" t="s">
        <v>81</v>
      </c>
      <c r="N68" s="7"/>
      <c r="P68" s="4"/>
      <c r="Q68" s="4"/>
      <c r="R68" s="4"/>
      <c r="S68" s="5"/>
      <c r="BF68" s="4" t="s">
        <v>5</v>
      </c>
      <c r="BG68" s="7"/>
      <c r="BH68" s="4" t="s">
        <v>81</v>
      </c>
      <c r="BI68" s="7"/>
      <c r="BK68" s="4"/>
      <c r="BL68" s="4"/>
      <c r="BM68" s="4"/>
      <c r="BN68" s="5"/>
      <c r="BP68" s="4" t="s">
        <v>5</v>
      </c>
      <c r="BQ68" s="7"/>
      <c r="BR68" s="4" t="s">
        <v>81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81</v>
      </c>
      <c r="D70" s="6"/>
      <c r="E70">
        <f>P89</f>
        <v>22.578199999999999</v>
      </c>
      <c r="F70" s="4">
        <f>AVERAGE(E70:E71)</f>
        <v>22.578199999999999</v>
      </c>
      <c r="G70" s="4">
        <f>SUM(F70,-F77)</f>
        <v>-0.4933000000000014</v>
      </c>
      <c r="H70" s="4"/>
      <c r="I70" s="5"/>
      <c r="K70" s="4" t="s">
        <v>6</v>
      </c>
      <c r="L70" s="7"/>
      <c r="M70" s="4" t="s">
        <v>81</v>
      </c>
      <c r="N70" s="6"/>
      <c r="O70" s="15">
        <f>P88</f>
        <v>26.968900000000001</v>
      </c>
      <c r="P70" s="4">
        <f>AVERAGE(O70:O71)</f>
        <v>26.968900000000001</v>
      </c>
      <c r="Q70" s="4">
        <f>SUM(P70,-P77)</f>
        <v>0.53140000000000143</v>
      </c>
      <c r="R70" s="4"/>
      <c r="S70" s="5"/>
      <c r="BF70" s="4" t="s">
        <v>6</v>
      </c>
      <c r="BG70" s="7"/>
      <c r="BH70" s="4" t="s">
        <v>81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26.702000000000002</v>
      </c>
      <c r="F74" s="4">
        <f>AVERAGE(E74)</f>
        <v>26.702000000000002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26.702000000000002</v>
      </c>
      <c r="P74" s="4">
        <f>AVERAGE(O74)</f>
        <v>26.702000000000002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23.0715</v>
      </c>
      <c r="F77" s="4">
        <f>AVERAGE(E77:E78)</f>
        <v>23.0715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26.4375</v>
      </c>
      <c r="P77" s="4">
        <f>AVERAGE(O77:O78)</f>
        <v>26.4375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23</v>
      </c>
      <c r="B83" s="16" t="s">
        <v>29</v>
      </c>
      <c r="C83" s="4" t="s">
        <v>81</v>
      </c>
      <c r="D83" s="4"/>
      <c r="E83" s="15">
        <f>P87</f>
        <v>27.069299999999998</v>
      </c>
      <c r="F83" s="4">
        <f>AVERAGE(E83:E84)</f>
        <v>27.069299999999998</v>
      </c>
      <c r="G83" s="4">
        <f>SUM(F83,-F90)</f>
        <v>0.36729999999999663</v>
      </c>
      <c r="H83" s="4">
        <f>SUM(G86,-G83)</f>
        <v>-0.20759999999999579</v>
      </c>
      <c r="I83" s="14">
        <f>POWER(2,-H83)</f>
        <v>1.1547655711646863</v>
      </c>
      <c r="BF83" s="17" t="s">
        <v>19</v>
      </c>
      <c r="BG83" s="16" t="s">
        <v>29</v>
      </c>
      <c r="BH83" s="4" t="s">
        <v>81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81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81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81</v>
      </c>
      <c r="D86" s="6"/>
      <c r="E86">
        <f>P90</f>
        <v>22.998699999999999</v>
      </c>
      <c r="F86" s="4">
        <f>AVERAGE(E86:E87)</f>
        <v>22.998699999999999</v>
      </c>
      <c r="G86" s="4">
        <f>SUM(F86,-F93)</f>
        <v>0.15970000000000084</v>
      </c>
      <c r="H86" s="4"/>
      <c r="I86" s="5"/>
      <c r="O86" s="13" t="s">
        <v>21</v>
      </c>
      <c r="P86" s="13" t="s">
        <v>81</v>
      </c>
      <c r="BF86" s="4" t="s">
        <v>6</v>
      </c>
      <c r="BG86" s="7"/>
      <c r="BH86" s="4" t="s">
        <v>81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81</v>
      </c>
      <c r="D87" s="4"/>
      <c r="E87" s="8" t="s">
        <v>7</v>
      </c>
      <c r="F87" s="4"/>
      <c r="G87" s="4"/>
      <c r="H87" s="4"/>
      <c r="I87" s="5"/>
      <c r="N87" t="s">
        <v>65</v>
      </c>
      <c r="O87">
        <v>26.702000000000002</v>
      </c>
      <c r="P87">
        <v>27.069299999999998</v>
      </c>
      <c r="BF87" s="4" t="s">
        <v>6</v>
      </c>
      <c r="BG87" s="7"/>
      <c r="BH87" s="4" t="s">
        <v>81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26.4375</v>
      </c>
      <c r="P88">
        <v>26.968900000000001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23.0715</v>
      </c>
      <c r="P89">
        <v>22.578199999999999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26.702000000000002</v>
      </c>
      <c r="F90" s="4">
        <f>AVERAGE(E90:E91)</f>
        <v>26.702000000000002</v>
      </c>
      <c r="G90" s="4"/>
      <c r="H90" s="4"/>
      <c r="I90" s="5"/>
      <c r="N90" t="s">
        <v>67</v>
      </c>
      <c r="O90">
        <v>22.838999999999999</v>
      </c>
      <c r="P90">
        <v>22.998699999999999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22.838999999999999</v>
      </c>
      <c r="F93" s="4">
        <f>AVERAGE(E93:E94)</f>
        <v>22.838999999999999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24</v>
      </c>
      <c r="B99" s="16" t="s">
        <v>27</v>
      </c>
      <c r="C99" s="4" t="s">
        <v>81</v>
      </c>
      <c r="D99" s="4"/>
      <c r="E99" s="15">
        <f>P119</f>
        <v>24.7468</v>
      </c>
      <c r="F99" s="4">
        <f>AVERAGE(E99)</f>
        <v>24.7468</v>
      </c>
      <c r="G99" s="4">
        <f>SUM(F99,-F106)</f>
        <v>-1.8922999999999988</v>
      </c>
      <c r="H99" s="4">
        <f>SUM(G102,-G99)</f>
        <v>1.5576000000000008</v>
      </c>
      <c r="I99" s="14">
        <f>POWER(2,-H99)</f>
        <v>0.33971574728601561</v>
      </c>
      <c r="K99" s="17" t="s">
        <v>34</v>
      </c>
      <c r="L99" s="16" t="s">
        <v>27</v>
      </c>
      <c r="M99" s="4" t="s">
        <v>81</v>
      </c>
      <c r="N99" s="4"/>
      <c r="O99" s="15">
        <f>P119</f>
        <v>24.7468</v>
      </c>
      <c r="P99" s="4">
        <f>AVERAGE(O99)</f>
        <v>24.7468</v>
      </c>
      <c r="Q99" s="4">
        <f>SUM(P99,-P106)</f>
        <v>-1.8922999999999988</v>
      </c>
      <c r="R99" s="4">
        <f>SUM(Q102,-Q99)</f>
        <v>0.14839999999999876</v>
      </c>
      <c r="S99" s="14">
        <f>POWER(2,-R99)</f>
        <v>0.9022505358140831</v>
      </c>
    </row>
    <row r="100" spans="1:19" x14ac:dyDescent="0.2">
      <c r="A100" s="4" t="s">
        <v>5</v>
      </c>
      <c r="B100" s="7"/>
      <c r="C100" s="4" t="s">
        <v>81</v>
      </c>
      <c r="D100" s="7"/>
      <c r="F100" s="4"/>
      <c r="G100" s="4"/>
      <c r="H100" s="4"/>
      <c r="I100" s="5"/>
      <c r="K100" s="4" t="s">
        <v>5</v>
      </c>
      <c r="L100" s="7"/>
      <c r="M100" s="4" t="s">
        <v>81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81</v>
      </c>
      <c r="D102" s="6"/>
      <c r="E102">
        <f>P121</f>
        <v>24.940200000000001</v>
      </c>
      <c r="F102" s="4">
        <f>AVERAGE(E102:E103)</f>
        <v>24.940200000000001</v>
      </c>
      <c r="G102" s="4">
        <f>SUM(F102,-F109)</f>
        <v>-0.334699999999998</v>
      </c>
      <c r="H102" s="4"/>
      <c r="I102" s="5"/>
      <c r="K102" s="4" t="s">
        <v>6</v>
      </c>
      <c r="L102" s="7"/>
      <c r="M102" s="4" t="s">
        <v>81</v>
      </c>
      <c r="N102" s="6"/>
      <c r="O102" s="15">
        <f>P120</f>
        <v>24.814399999999999</v>
      </c>
      <c r="P102" s="4">
        <f>AVERAGE(O102:O103)</f>
        <v>24.814399999999999</v>
      </c>
      <c r="Q102" s="4">
        <f>SUM(P102,-P109)</f>
        <v>-1.7439</v>
      </c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26.639099999999999</v>
      </c>
      <c r="F106" s="4">
        <f>AVERAGE(E106)</f>
        <v>26.639099999999999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26.639099999999999</v>
      </c>
      <c r="P106" s="4">
        <f>AVERAGE(O106)</f>
        <v>26.639099999999999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25.274899999999999</v>
      </c>
      <c r="F109" s="4">
        <f>AVERAGE(E109:E110)</f>
        <v>25.274899999999999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26.558299999999999</v>
      </c>
      <c r="P109" s="4">
        <f>AVERAGE(O109:O110)</f>
        <v>26.558299999999999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24</v>
      </c>
      <c r="B115" s="16" t="s">
        <v>29</v>
      </c>
      <c r="C115" s="4" t="s">
        <v>81</v>
      </c>
      <c r="D115" s="4"/>
      <c r="E115" s="15">
        <f>P119</f>
        <v>24.7468</v>
      </c>
      <c r="F115" s="4">
        <f>AVERAGE(E115:E116)</f>
        <v>24.7468</v>
      </c>
      <c r="G115" s="4">
        <f>SUM(F115,-F122)</f>
        <v>-1.8922999999999988</v>
      </c>
      <c r="H115" s="4">
        <f>SUM(G118,-G115)</f>
        <v>1.7189999999999976</v>
      </c>
      <c r="I115" s="14">
        <f>POWER(2,-H115)</f>
        <v>0.30375919797625445</v>
      </c>
    </row>
    <row r="116" spans="1:16" x14ac:dyDescent="0.2">
      <c r="A116" s="4" t="s">
        <v>5</v>
      </c>
      <c r="B116" s="7"/>
      <c r="C116" s="4" t="s">
        <v>81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81</v>
      </c>
      <c r="D118" s="6"/>
      <c r="E118">
        <f>P122</f>
        <v>25.0154</v>
      </c>
      <c r="F118" s="4">
        <f>AVERAGE(E118:E119)</f>
        <v>25.0154</v>
      </c>
      <c r="G118" s="4">
        <f>SUM(F118,-F125)</f>
        <v>-0.17330000000000112</v>
      </c>
      <c r="H118" s="4"/>
      <c r="I118" s="5"/>
      <c r="O118" s="13" t="s">
        <v>21</v>
      </c>
      <c r="P118" s="13" t="s">
        <v>81</v>
      </c>
    </row>
    <row r="119" spans="1:16" x14ac:dyDescent="0.2">
      <c r="A119" s="4" t="s">
        <v>6</v>
      </c>
      <c r="B119" s="7"/>
      <c r="C119" s="4" t="s">
        <v>81</v>
      </c>
      <c r="D119" s="4"/>
      <c r="E119" s="8" t="s">
        <v>7</v>
      </c>
      <c r="F119" s="4"/>
      <c r="G119" s="4"/>
      <c r="H119" s="4"/>
      <c r="I119" s="5"/>
      <c r="N119" s="26" t="s">
        <v>55</v>
      </c>
      <c r="O119" s="26">
        <v>26.639099999999999</v>
      </c>
      <c r="P119" s="26">
        <v>24.7468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56</v>
      </c>
      <c r="O120" s="26">
        <v>26.558299999999999</v>
      </c>
      <c r="P120" s="26">
        <v>24.814399999999999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44</v>
      </c>
      <c r="O121" s="26">
        <v>25.274899999999999</v>
      </c>
      <c r="P121" s="26">
        <v>24.940200000000001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26.639099999999999</v>
      </c>
      <c r="F122" s="4">
        <f>AVERAGE(E122:E123)</f>
        <v>26.639099999999999</v>
      </c>
      <c r="G122" s="4"/>
      <c r="H122" s="4"/>
      <c r="I122" s="5"/>
      <c r="N122" s="26" t="s">
        <v>44</v>
      </c>
      <c r="O122" s="26">
        <v>25.188700000000001</v>
      </c>
      <c r="P122" s="26">
        <v>25.0154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25.188700000000001</v>
      </c>
      <c r="F125" s="4">
        <f>AVERAGE(E125:E126)</f>
        <v>25.188700000000001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25</v>
      </c>
      <c r="H131" s="19" t="s">
        <v>26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25</v>
      </c>
      <c r="R131" s="19" t="s">
        <v>26</v>
      </c>
      <c r="S131" s="18" t="s">
        <v>10</v>
      </c>
    </row>
    <row r="132" spans="1:19" x14ac:dyDescent="0.2">
      <c r="A132" s="17" t="s">
        <v>9</v>
      </c>
      <c r="B132" s="16" t="s">
        <v>27</v>
      </c>
      <c r="C132" s="4" t="s">
        <v>81</v>
      </c>
      <c r="D132" s="4"/>
      <c r="E132" s="15">
        <f>P152</f>
        <v>24.509899999999998</v>
      </c>
      <c r="F132" s="4">
        <f>AVERAGE(E132)</f>
        <v>24.509899999999998</v>
      </c>
      <c r="G132" s="4">
        <f>SUM(F132,-F139)</f>
        <v>-0.89050000000000296</v>
      </c>
      <c r="H132" s="4">
        <f>SUM(G135,-G132)</f>
        <v>0.62030000000000385</v>
      </c>
      <c r="I132" s="14">
        <f>POWER(2,-H132)</f>
        <v>0.65053563857203978</v>
      </c>
      <c r="K132" s="17" t="s">
        <v>35</v>
      </c>
      <c r="L132" s="16" t="s">
        <v>27</v>
      </c>
      <c r="M132" s="4" t="s">
        <v>81</v>
      </c>
      <c r="N132" s="4"/>
      <c r="O132" s="15">
        <f>P152</f>
        <v>24.509899999999998</v>
      </c>
      <c r="P132" s="4">
        <f>AVERAGE(O132)</f>
        <v>24.509899999999998</v>
      </c>
      <c r="Q132" s="4">
        <f>SUM(P132,-P139)</f>
        <v>-0.89050000000000296</v>
      </c>
      <c r="R132" s="4">
        <f>SUM(Q135,-Q132)</f>
        <v>-1.0099999999997777E-2</v>
      </c>
      <c r="S132" s="14">
        <f>POWER(2,-R132)</f>
        <v>1.0070253493157943</v>
      </c>
    </row>
    <row r="133" spans="1:19" x14ac:dyDescent="0.2">
      <c r="A133" s="4" t="s">
        <v>5</v>
      </c>
      <c r="B133" s="7"/>
      <c r="C133" s="4" t="s">
        <v>81</v>
      </c>
      <c r="D133" s="7"/>
      <c r="F133" s="4"/>
      <c r="G133" s="4"/>
      <c r="H133" s="4"/>
      <c r="I133" s="5"/>
      <c r="K133" s="4" t="s">
        <v>5</v>
      </c>
      <c r="L133" s="7"/>
      <c r="M133" s="4" t="s">
        <v>81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81</v>
      </c>
      <c r="D135" s="6"/>
      <c r="E135">
        <f>P154</f>
        <v>23.185300000000002</v>
      </c>
      <c r="F135" s="4">
        <f>AVERAGE(E135:E136)</f>
        <v>23.185300000000002</v>
      </c>
      <c r="G135" s="4">
        <f>SUM(F135,-F142)</f>
        <v>-0.27019999999999911</v>
      </c>
      <c r="H135" s="4"/>
      <c r="I135" s="5"/>
      <c r="K135" s="4" t="s">
        <v>6</v>
      </c>
      <c r="L135" s="7"/>
      <c r="M135" s="4" t="s">
        <v>81</v>
      </c>
      <c r="N135" s="6"/>
      <c r="O135" s="15">
        <f>P153</f>
        <v>24.520299999999999</v>
      </c>
      <c r="P135" s="4">
        <f>AVERAGE(O135:O136)</f>
        <v>24.520299999999999</v>
      </c>
      <c r="Q135" s="4">
        <f>SUM(P135,-P142)</f>
        <v>-0.90060000000000073</v>
      </c>
      <c r="R135" s="4"/>
      <c r="S135" s="5"/>
    </row>
    <row r="136" spans="1:19" x14ac:dyDescent="0.2">
      <c r="A136" s="4" t="s">
        <v>6</v>
      </c>
      <c r="B136" s="7"/>
      <c r="C136" s="4" t="s">
        <v>81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81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25.400400000000001</v>
      </c>
      <c r="F139" s="4">
        <f>AVERAGE(E139)</f>
        <v>25.400400000000001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25.400400000000001</v>
      </c>
      <c r="P139" s="4">
        <f>AVERAGE(O139)</f>
        <v>25.400400000000001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23.455500000000001</v>
      </c>
      <c r="F142" s="4">
        <f>AVERAGE(E142:E143)</f>
        <v>23.455500000000001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25.4209</v>
      </c>
      <c r="P142" s="4">
        <f>AVERAGE(O142:O143)</f>
        <v>25.4209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25</v>
      </c>
      <c r="H147" s="19" t="s">
        <v>26</v>
      </c>
      <c r="I147" s="18" t="s">
        <v>10</v>
      </c>
    </row>
    <row r="148" spans="1:19" x14ac:dyDescent="0.2">
      <c r="A148" s="17" t="s">
        <v>9</v>
      </c>
      <c r="B148" s="16" t="s">
        <v>29</v>
      </c>
      <c r="C148" s="4" t="s">
        <v>81</v>
      </c>
      <c r="D148" s="4"/>
      <c r="E148" s="15">
        <f>P152</f>
        <v>24.509899999999998</v>
      </c>
      <c r="F148" s="4">
        <f>AVERAGE(E148:E149)</f>
        <v>24.509899999999998</v>
      </c>
      <c r="G148" s="4">
        <f>SUM(F148,-F155)</f>
        <v>-0.89050000000000296</v>
      </c>
      <c r="H148" s="4">
        <f>SUM(G151,-G148)</f>
        <v>0.67360000000000397</v>
      </c>
      <c r="I148" s="14">
        <f>POWER(2,-H148)</f>
        <v>0.62694031088889024</v>
      </c>
    </row>
    <row r="149" spans="1:19" x14ac:dyDescent="0.2">
      <c r="A149" s="4" t="s">
        <v>5</v>
      </c>
      <c r="B149" s="7"/>
      <c r="C149" s="4" t="s">
        <v>81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81</v>
      </c>
      <c r="D151" s="6"/>
      <c r="E151">
        <f>P155</f>
        <v>23.2179</v>
      </c>
      <c r="F151" s="4">
        <f>AVERAGE(E151:E152)</f>
        <v>23.2179</v>
      </c>
      <c r="G151" s="4">
        <f>SUM(F151,-F158)</f>
        <v>-0.21689999999999898</v>
      </c>
      <c r="H151" s="4"/>
      <c r="I151" s="5"/>
      <c r="O151" s="13" t="s">
        <v>21</v>
      </c>
      <c r="P151" s="13" t="s">
        <v>81</v>
      </c>
    </row>
    <row r="152" spans="1:19" x14ac:dyDescent="0.2">
      <c r="A152" s="4" t="s">
        <v>6</v>
      </c>
      <c r="B152" s="7"/>
      <c r="C152" s="4" t="s">
        <v>81</v>
      </c>
      <c r="D152" s="4"/>
      <c r="E152" s="8" t="s">
        <v>7</v>
      </c>
      <c r="F152" s="4"/>
      <c r="G152" s="4"/>
      <c r="H152" s="4"/>
      <c r="I152" s="5"/>
      <c r="N152" s="9" t="s">
        <v>57</v>
      </c>
      <c r="O152" s="9">
        <v>25.400400000000001</v>
      </c>
      <c r="P152" s="9">
        <v>24.509899999999998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57</v>
      </c>
      <c r="O153" s="9">
        <v>25.4209</v>
      </c>
      <c r="P153" s="9">
        <v>24.520299999999999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45</v>
      </c>
      <c r="O154" s="9">
        <v>23.455500000000001</v>
      </c>
      <c r="P154" s="9">
        <v>23.185300000000002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25.400400000000001</v>
      </c>
      <c r="F155" s="4">
        <f>AVERAGE(E155:E156)</f>
        <v>25.400400000000001</v>
      </c>
      <c r="G155" s="4"/>
      <c r="H155" s="4"/>
      <c r="I155" s="5"/>
      <c r="N155" s="9" t="s">
        <v>45</v>
      </c>
      <c r="O155" s="9">
        <v>23.434799999999999</v>
      </c>
      <c r="P155" s="9">
        <v>23.2179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23.434799999999999</v>
      </c>
      <c r="F158" s="4">
        <f>AVERAGE(E158:E159)</f>
        <v>23.434799999999999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36</v>
      </c>
      <c r="N162" t="s">
        <v>0</v>
      </c>
    </row>
    <row r="163" spans="1:14" x14ac:dyDescent="0.2">
      <c r="M163">
        <f>S2</f>
        <v>0.87587688433180344</v>
      </c>
      <c r="N163" s="1"/>
    </row>
    <row r="164" spans="1:14" x14ac:dyDescent="0.2">
      <c r="M164">
        <f>S35</f>
        <v>1.2598919398737158</v>
      </c>
    </row>
    <row r="165" spans="1:14" x14ac:dyDescent="0.2">
      <c r="M165">
        <f>S67</f>
        <v>0.89248510697537919</v>
      </c>
      <c r="N165">
        <f>I35</f>
        <v>0.17404110657893654</v>
      </c>
    </row>
    <row r="166" spans="1:14" x14ac:dyDescent="0.2">
      <c r="M166" s="1">
        <f>S99</f>
        <v>0.9022505358140831</v>
      </c>
      <c r="N166" s="1">
        <f>I51</f>
        <v>0.15293600514148331</v>
      </c>
    </row>
    <row r="167" spans="1:14" x14ac:dyDescent="0.2">
      <c r="M167" s="1">
        <f>S132</f>
        <v>1.0070253493157943</v>
      </c>
    </row>
    <row r="169" spans="1:14" x14ac:dyDescent="0.2">
      <c r="N169">
        <f>I99</f>
        <v>0.33971574728601561</v>
      </c>
    </row>
    <row r="170" spans="1:14" x14ac:dyDescent="0.2">
      <c r="N170">
        <f>I115</f>
        <v>0.30375919797625445</v>
      </c>
    </row>
    <row r="171" spans="1:14" x14ac:dyDescent="0.2">
      <c r="N171">
        <f>I132</f>
        <v>0.65053563857203978</v>
      </c>
    </row>
    <row r="172" spans="1:14" x14ac:dyDescent="0.2">
      <c r="N172">
        <f>I148</f>
        <v>0.62694031088889024</v>
      </c>
    </row>
    <row r="179" spans="12:15" x14ac:dyDescent="0.2">
      <c r="L179" t="s">
        <v>3</v>
      </c>
      <c r="M179">
        <f>AVERAGE(M163:M168)</f>
        <v>0.98750596326215534</v>
      </c>
      <c r="N179">
        <f>AVERAGE(N163:N172)</f>
        <v>0.3746546677406033</v>
      </c>
    </row>
    <row r="180" spans="12:15" x14ac:dyDescent="0.2">
      <c r="L180" t="s">
        <v>2</v>
      </c>
      <c r="M180">
        <f>STDEV(M163:M168)</f>
        <v>0.1607277426179185</v>
      </c>
      <c r="N180">
        <f>STDEV(N163:N172)</f>
        <v>0.21698397077571821</v>
      </c>
    </row>
    <row r="181" spans="12:15" x14ac:dyDescent="0.2">
      <c r="L181" t="s">
        <v>1</v>
      </c>
      <c r="N181">
        <f>TTEST(M163:M167,N163:N172,2,2)</f>
        <v>5.5153998322060441E-4</v>
      </c>
      <c r="O181" t="str">
        <f>IF(AND(N181&gt;=0.01, N181&lt;0.05), "Significativo *", IF(AND(N181&gt;=0.001, N181&lt;0.01), "Significativo **", IF(N181&lt;0.001, "Significativo ***", "Non significativo")))</f>
        <v>Significativo ***</v>
      </c>
    </row>
    <row r="183" spans="12:15" x14ac:dyDescent="0.2">
      <c r="L183" t="s">
        <v>36</v>
      </c>
      <c r="M183" t="s">
        <v>0</v>
      </c>
    </row>
    <row r="184" spans="12:15" x14ac:dyDescent="0.2">
      <c r="L184">
        <f>M179</f>
        <v>0.98750596326215534</v>
      </c>
      <c r="M184">
        <f>N170</f>
        <v>0.30375919797625445</v>
      </c>
    </row>
    <row r="185" spans="12:15" x14ac:dyDescent="0.2">
      <c r="L185">
        <f>M180</f>
        <v>0.1607277426179185</v>
      </c>
      <c r="M185">
        <f>N180</f>
        <v>0.21698397077571821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topLeftCell="A128" workbookViewId="0">
      <selection activeCell="A128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37</v>
      </c>
      <c r="O1" s="19" t="s">
        <v>38</v>
      </c>
      <c r="P1" s="19" t="s">
        <v>39</v>
      </c>
      <c r="Q1" s="19" t="s">
        <v>40</v>
      </c>
      <c r="R1" s="19" t="s">
        <v>41</v>
      </c>
      <c r="S1" s="18" t="s">
        <v>10</v>
      </c>
    </row>
    <row r="2" spans="1:19" x14ac:dyDescent="0.2">
      <c r="A2" s="17" t="s">
        <v>42</v>
      </c>
      <c r="B2" s="16" t="s">
        <v>43</v>
      </c>
      <c r="C2" s="4" t="s">
        <v>81</v>
      </c>
      <c r="D2" s="4"/>
      <c r="E2" s="15">
        <f>P19</f>
        <v>26.500499999999999</v>
      </c>
      <c r="F2" s="4">
        <f>AVERAGE(E2)</f>
        <v>26.500499999999999</v>
      </c>
      <c r="G2" s="4">
        <f>SUM(F2,-F9)</f>
        <v>-0.91420000000000101</v>
      </c>
      <c r="H2" s="4">
        <f>SUM(G5,-G2)</f>
        <v>-0.12900000000000134</v>
      </c>
      <c r="I2" s="14">
        <f>POWER(2,-H2)</f>
        <v>1.0935354574846332</v>
      </c>
      <c r="K2" s="17" t="s">
        <v>28</v>
      </c>
      <c r="L2" s="16" t="s">
        <v>27</v>
      </c>
      <c r="M2" s="4" t="s">
        <v>81</v>
      </c>
      <c r="N2" s="4"/>
      <c r="O2" s="15">
        <f>P19</f>
        <v>26.500499999999999</v>
      </c>
      <c r="P2" s="4">
        <f>AVERAGE(O2)</f>
        <v>26.500499999999999</v>
      </c>
      <c r="Q2" s="4">
        <f>SUM(P2,-P9)</f>
        <v>-0.91420000000000101</v>
      </c>
      <c r="R2" s="4">
        <f>SUM(Q5,-Q2)</f>
        <v>0.47440000000000282</v>
      </c>
      <c r="S2" s="14">
        <f>POWER(2,-R2)</f>
        <v>0.71976607006083215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29.138999999999999</v>
      </c>
      <c r="F5" s="4">
        <f>AVERAGE(E5:E6)</f>
        <v>29.138999999999999</v>
      </c>
      <c r="G5" s="4">
        <f>SUM(F5,-F12)</f>
        <v>-1.0432000000000023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26.7468</v>
      </c>
      <c r="P5" s="4">
        <f>AVERAGE(O5:O6)</f>
        <v>26.7468</v>
      </c>
      <c r="Q5" s="4">
        <f>SUM(P5,-P12)</f>
        <v>-0.43979999999999819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27.4147</v>
      </c>
      <c r="F9" s="4">
        <f>AVERAGE(E9)</f>
        <v>27.4147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27.4147</v>
      </c>
      <c r="P9" s="4">
        <f>AVERAGE(O9)</f>
        <v>27.4147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30.182200000000002</v>
      </c>
      <c r="F12" s="4">
        <f>AVERAGE(E12:E13)</f>
        <v>30.182200000000002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27.186599999999999</v>
      </c>
      <c r="P12" s="4">
        <f>AVERAGE(O12:O13)</f>
        <v>27.186599999999999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22</v>
      </c>
      <c r="B18" s="16" t="s">
        <v>29</v>
      </c>
      <c r="C18" s="4" t="s">
        <v>81</v>
      </c>
      <c r="D18" s="4"/>
      <c r="E18" s="15">
        <f>P19</f>
        <v>26.500499999999999</v>
      </c>
      <c r="F18" s="4">
        <f>AVERAGE(E18:E19)</f>
        <v>26.500499999999999</v>
      </c>
      <c r="G18" s="4">
        <f>SUM(F18,-F25)</f>
        <v>-0.91420000000000101</v>
      </c>
      <c r="H18" s="4">
        <f>SUM(G21,-G18)</f>
        <v>0.50649999999999906</v>
      </c>
      <c r="I18" s="14">
        <f>POWER(2,-H18)</f>
        <v>0.70392810828382202</v>
      </c>
      <c r="O18" s="13" t="s">
        <v>21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25" t="s">
        <v>68</v>
      </c>
      <c r="O19" s="25">
        <v>27.4147</v>
      </c>
      <c r="P19" s="25">
        <v>26.500499999999999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68</v>
      </c>
      <c r="O20" s="25">
        <v>27.186599999999999</v>
      </c>
      <c r="P20" s="25">
        <v>26.7468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28.992999999999999</v>
      </c>
      <c r="F21" s="4">
        <f>AVERAGE(E21:E22)</f>
        <v>28.992999999999999</v>
      </c>
      <c r="G21" s="4">
        <f>SUM(F21,-F28)</f>
        <v>-0.40770000000000195</v>
      </c>
      <c r="H21" s="4"/>
      <c r="I21" s="5"/>
      <c r="N21" s="25" t="s">
        <v>20</v>
      </c>
      <c r="O21" s="25">
        <v>30.182200000000002</v>
      </c>
      <c r="P21" s="25">
        <v>29.138999999999999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5">
        <v>29.400700000000001</v>
      </c>
      <c r="P22" s="25">
        <v>28.992999999999999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27.4147</v>
      </c>
      <c r="F25" s="4">
        <f>AVERAGE(E25:E26)</f>
        <v>27.4147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29.400700000000001</v>
      </c>
      <c r="F28" s="4">
        <f>AVERAGE(E28:E29)</f>
        <v>29.400700000000001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26.783200000000001</v>
      </c>
      <c r="F35" s="4">
        <f>AVERAGE(E35)</f>
        <v>26.783200000000001</v>
      </c>
      <c r="G35" s="4">
        <f>SUM(F35,-F42)</f>
        <v>-2.3038999999999987</v>
      </c>
      <c r="H35" s="4">
        <f>SUM(G38,-G35)</f>
        <v>0.27369999999999806</v>
      </c>
      <c r="I35" s="14">
        <f>POWER(2,-H35)</f>
        <v>0.82719536099989843</v>
      </c>
      <c r="K35" s="17" t="s">
        <v>31</v>
      </c>
      <c r="L35" s="16" t="s">
        <v>27</v>
      </c>
      <c r="M35" s="4" t="s">
        <v>81</v>
      </c>
      <c r="N35" s="4"/>
      <c r="O35" s="15">
        <f>P53</f>
        <v>26.783200000000001</v>
      </c>
      <c r="P35" s="4">
        <f>AVERAGE(O35)</f>
        <v>26.783200000000001</v>
      </c>
      <c r="Q35" s="4">
        <f>SUM(P35,-P42)</f>
        <v>-2.3038999999999987</v>
      </c>
      <c r="R35" s="4">
        <f>SUM(Q38,-Q35)</f>
        <v>5.7900000000000063E-2</v>
      </c>
      <c r="S35" s="14">
        <f>POWER(2,-R35)</f>
        <v>0.96066144962329436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25.398099999999999</v>
      </c>
      <c r="F38" s="4">
        <f>AVERAGE(E38:E39)</f>
        <v>25.398099999999999</v>
      </c>
      <c r="G38" s="4">
        <f>SUM(F38,-F45)</f>
        <v>-2.0302000000000007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26.769200000000001</v>
      </c>
      <c r="P38" s="4">
        <f>AVERAGE(O38:O39)</f>
        <v>26.769200000000001</v>
      </c>
      <c r="Q38" s="4">
        <f>SUM(P38,-P45)</f>
        <v>-2.2459999999999987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29.0871</v>
      </c>
      <c r="F42" s="4">
        <f>AVERAGE(E42)</f>
        <v>29.0871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29.0871</v>
      </c>
      <c r="P42" s="4">
        <f>AVERAGE(O42)</f>
        <v>29.0871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27.4283</v>
      </c>
      <c r="F45" s="4">
        <f>AVERAGE(E45:E46)</f>
        <v>27.4283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29.0152</v>
      </c>
      <c r="P45" s="4">
        <f>AVERAGE(O45:O46)</f>
        <v>29.0152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26.783200000000001</v>
      </c>
      <c r="F51" s="4">
        <f>AVERAGE(E51:E52)</f>
        <v>26.783200000000001</v>
      </c>
      <c r="G51" s="4">
        <f>SUM(F51,-F58)</f>
        <v>-2.3038999999999987</v>
      </c>
      <c r="H51" s="4">
        <f>SUM(G54,-G51)</f>
        <v>0.41939999999999955</v>
      </c>
      <c r="I51" s="14">
        <f>POWER(2,-H51)</f>
        <v>0.74773553412748162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69</v>
      </c>
      <c r="O53">
        <v>29.0871</v>
      </c>
      <c r="P53">
        <v>26.783200000000001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25.429300000000001</v>
      </c>
      <c r="F54" s="4">
        <f>AVERAGE(E54:E55)</f>
        <v>25.429300000000001</v>
      </c>
      <c r="G54" s="4">
        <f>SUM(F54,-F61)</f>
        <v>-1.8844999999999992</v>
      </c>
      <c r="H54" s="4"/>
      <c r="I54" s="5"/>
      <c r="N54" t="s">
        <v>69</v>
      </c>
      <c r="O54">
        <v>29.0152</v>
      </c>
      <c r="P54">
        <v>26.769200000000001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27.4283</v>
      </c>
      <c r="P55">
        <v>25.398099999999999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27.313800000000001</v>
      </c>
      <c r="P56">
        <v>25.429300000000001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29.0871</v>
      </c>
      <c r="F58" s="4">
        <f>AVERAGE(E58:E59)</f>
        <v>29.0871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27.313800000000001</v>
      </c>
      <c r="F61" s="4">
        <f>AVERAGE(E61:E62)</f>
        <v>27.313800000000001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23</v>
      </c>
      <c r="B67" s="16" t="s">
        <v>27</v>
      </c>
      <c r="C67" s="4" t="s">
        <v>81</v>
      </c>
      <c r="D67" s="4"/>
      <c r="E67" s="15">
        <f>P87</f>
        <v>27.206299999999999</v>
      </c>
      <c r="F67" s="4">
        <f>AVERAGE(E67)</f>
        <v>27.206299999999999</v>
      </c>
      <c r="G67" s="4">
        <f>SUM(F67,-F74)</f>
        <v>-0.56430000000000291</v>
      </c>
      <c r="H67" s="4">
        <f>SUM(G70,-G67)</f>
        <v>0.33850000000000335</v>
      </c>
      <c r="I67" s="14">
        <f>POWER(2,-H67)</f>
        <v>0.79086316139812096</v>
      </c>
      <c r="K67" s="17" t="s">
        <v>33</v>
      </c>
      <c r="L67" s="16" t="s">
        <v>27</v>
      </c>
      <c r="M67" s="4" t="s">
        <v>81</v>
      </c>
      <c r="N67" s="4"/>
      <c r="O67" s="15">
        <f>P87</f>
        <v>27.206299999999999</v>
      </c>
      <c r="P67" s="4">
        <f>AVERAGE(O67)</f>
        <v>27.206299999999999</v>
      </c>
      <c r="Q67" s="4">
        <f>SUM(P67,-P74)</f>
        <v>-0.56430000000000291</v>
      </c>
      <c r="R67" s="4">
        <f>SUM(Q70,-Q67)</f>
        <v>-0.54729999999999634</v>
      </c>
      <c r="S67" s="14">
        <f>POWER(2,-R67)</f>
        <v>1.4613482257737032</v>
      </c>
      <c r="BF67" s="17" t="s">
        <v>19</v>
      </c>
      <c r="BG67" s="16" t="s">
        <v>27</v>
      </c>
      <c r="BH67" s="4" t="s">
        <v>81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81</v>
      </c>
      <c r="D68" s="7"/>
      <c r="F68" s="4"/>
      <c r="G68" s="4"/>
      <c r="H68" s="4"/>
      <c r="I68" s="5"/>
      <c r="K68" s="4" t="s">
        <v>5</v>
      </c>
      <c r="L68" s="7"/>
      <c r="M68" s="4" t="s">
        <v>81</v>
      </c>
      <c r="N68" s="7"/>
      <c r="P68" s="4"/>
      <c r="Q68" s="4"/>
      <c r="R68" s="4"/>
      <c r="S68" s="5"/>
      <c r="BF68" s="4" t="s">
        <v>5</v>
      </c>
      <c r="BG68" s="7"/>
      <c r="BH68" s="4" t="s">
        <v>81</v>
      </c>
      <c r="BI68" s="7"/>
      <c r="BK68" s="4"/>
      <c r="BL68" s="4"/>
      <c r="BM68" s="4"/>
      <c r="BN68" s="5"/>
      <c r="BP68" s="4" t="s">
        <v>5</v>
      </c>
      <c r="BQ68" s="7"/>
      <c r="BR68" s="4" t="s">
        <v>81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81</v>
      </c>
      <c r="D70" s="6"/>
      <c r="E70">
        <f>P89</f>
        <v>27.170500000000001</v>
      </c>
      <c r="F70" s="4">
        <f>AVERAGE(E70:E71)</f>
        <v>27.170500000000001</v>
      </c>
      <c r="G70" s="4">
        <f>SUM(F70,-F77)</f>
        <v>-0.22579999999999956</v>
      </c>
      <c r="H70" s="4"/>
      <c r="I70" s="5"/>
      <c r="K70" s="4" t="s">
        <v>6</v>
      </c>
      <c r="L70" s="7"/>
      <c r="M70" s="4" t="s">
        <v>81</v>
      </c>
      <c r="N70" s="6"/>
      <c r="O70" s="15">
        <f>P88</f>
        <v>27.284400000000002</v>
      </c>
      <c r="P70" s="4">
        <f>AVERAGE(O70:O71)</f>
        <v>27.284400000000002</v>
      </c>
      <c r="Q70" s="4">
        <f>SUM(P70,-P77)</f>
        <v>-1.1115999999999993</v>
      </c>
      <c r="R70" s="4"/>
      <c r="S70" s="5"/>
      <c r="BF70" s="4" t="s">
        <v>6</v>
      </c>
      <c r="BG70" s="7"/>
      <c r="BH70" s="4" t="s">
        <v>81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27.770600000000002</v>
      </c>
      <c r="F74" s="4">
        <f>AVERAGE(E74)</f>
        <v>27.770600000000002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27.770600000000002</v>
      </c>
      <c r="P74" s="4">
        <f>AVERAGE(O74)</f>
        <v>27.770600000000002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27.3963</v>
      </c>
      <c r="F77" s="4">
        <f>AVERAGE(E77:E78)</f>
        <v>27.3963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28.396000000000001</v>
      </c>
      <c r="P77" s="4">
        <f>AVERAGE(O77:O78)</f>
        <v>28.396000000000001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23</v>
      </c>
      <c r="B83" s="16" t="s">
        <v>29</v>
      </c>
      <c r="C83" s="4" t="s">
        <v>81</v>
      </c>
      <c r="D83" s="4"/>
      <c r="E83" s="15">
        <f>P87</f>
        <v>27.206299999999999</v>
      </c>
      <c r="F83" s="4">
        <f>AVERAGE(E83:E84)</f>
        <v>27.206299999999999</v>
      </c>
      <c r="G83" s="4">
        <f>SUM(F83,-F90)</f>
        <v>-0.56430000000000291</v>
      </c>
      <c r="H83" s="4">
        <f>SUM(G86,-G83)</f>
        <v>0.70450000000000301</v>
      </c>
      <c r="I83" s="14">
        <f>POWER(2,-H83)</f>
        <v>0.6136551284381575</v>
      </c>
      <c r="BF83" s="17" t="s">
        <v>19</v>
      </c>
      <c r="BG83" s="16" t="s">
        <v>29</v>
      </c>
      <c r="BH83" s="4" t="s">
        <v>81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81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81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81</v>
      </c>
      <c r="D86" s="6"/>
      <c r="E86">
        <f>P90</f>
        <v>27.4621</v>
      </c>
      <c r="F86" s="4">
        <f>AVERAGE(E86:E87)</f>
        <v>27.4621</v>
      </c>
      <c r="G86" s="4">
        <f>SUM(F86,-F93)</f>
        <v>0.1402000000000001</v>
      </c>
      <c r="H86" s="4"/>
      <c r="I86" s="5"/>
      <c r="O86" s="13" t="s">
        <v>21</v>
      </c>
      <c r="P86" s="13" t="s">
        <v>81</v>
      </c>
      <c r="BF86" s="4" t="s">
        <v>6</v>
      </c>
      <c r="BG86" s="7"/>
      <c r="BH86" s="4" t="s">
        <v>81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81</v>
      </c>
      <c r="D87" s="4"/>
      <c r="E87" s="8" t="s">
        <v>7</v>
      </c>
      <c r="F87" s="4"/>
      <c r="G87" s="4"/>
      <c r="H87" s="4"/>
      <c r="I87" s="5"/>
      <c r="N87" t="s">
        <v>70</v>
      </c>
      <c r="O87">
        <v>27.770600000000002</v>
      </c>
      <c r="P87">
        <v>27.206299999999999</v>
      </c>
      <c r="BF87" s="4" t="s">
        <v>6</v>
      </c>
      <c r="BG87" s="7"/>
      <c r="BH87" s="4" t="s">
        <v>81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28.396000000000001</v>
      </c>
      <c r="P88">
        <v>27.284400000000002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27.3963</v>
      </c>
      <c r="P89">
        <v>27.170500000000001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27.770600000000002</v>
      </c>
      <c r="F90" s="4">
        <f>AVERAGE(E90:E91)</f>
        <v>27.770600000000002</v>
      </c>
      <c r="G90" s="4"/>
      <c r="H90" s="4"/>
      <c r="I90" s="5"/>
      <c r="N90" t="s">
        <v>67</v>
      </c>
      <c r="O90">
        <v>27.321899999999999</v>
      </c>
      <c r="P90">
        <v>27.4621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27.321899999999999</v>
      </c>
      <c r="F93" s="4">
        <f>AVERAGE(E93:E94)</f>
        <v>27.321899999999999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24</v>
      </c>
      <c r="B99" s="16" t="s">
        <v>27</v>
      </c>
      <c r="C99" s="4" t="s">
        <v>81</v>
      </c>
      <c r="D99" s="4"/>
      <c r="E99" s="15">
        <f>P119</f>
        <v>26.823899999999998</v>
      </c>
      <c r="F99" s="4">
        <f>AVERAGE(E99)</f>
        <v>26.823899999999998</v>
      </c>
      <c r="G99" s="4">
        <f>SUM(F99,-F106)</f>
        <v>-1.3428000000000004</v>
      </c>
      <c r="H99" s="4">
        <f>SUM(G102,-G99)</f>
        <v>-0.48519999999999897</v>
      </c>
      <c r="I99" s="14">
        <f>POWER(2,-H99)</f>
        <v>1.3997799028438591</v>
      </c>
      <c r="K99" s="17" t="s">
        <v>34</v>
      </c>
      <c r="L99" s="16" t="s">
        <v>27</v>
      </c>
      <c r="M99" s="4" t="s">
        <v>81</v>
      </c>
      <c r="N99" s="4"/>
      <c r="O99" s="15">
        <f>P119</f>
        <v>26.823899999999998</v>
      </c>
      <c r="P99" s="4">
        <f>AVERAGE(O99)</f>
        <v>26.823899999999998</v>
      </c>
      <c r="Q99" s="4">
        <f>SUM(P99,-P106)</f>
        <v>-1.3428000000000004</v>
      </c>
      <c r="R99" s="4">
        <f>SUM(Q102,-Q99)</f>
        <v>-4.4299999999999784E-2</v>
      </c>
      <c r="S99" s="14">
        <f>POWER(2,-R99)</f>
        <v>1.0311827249212921</v>
      </c>
    </row>
    <row r="100" spans="1:19" x14ac:dyDescent="0.2">
      <c r="A100" s="4" t="s">
        <v>5</v>
      </c>
      <c r="B100" s="7"/>
      <c r="C100" s="4" t="s">
        <v>81</v>
      </c>
      <c r="D100" s="7"/>
      <c r="F100" s="4"/>
      <c r="G100" s="4"/>
      <c r="H100" s="4"/>
      <c r="I100" s="5"/>
      <c r="K100" s="4" t="s">
        <v>5</v>
      </c>
      <c r="L100" s="7"/>
      <c r="M100" s="4" t="s">
        <v>81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81</v>
      </c>
      <c r="D102" s="6"/>
      <c r="E102">
        <f>P121</f>
        <v>26.114100000000001</v>
      </c>
      <c r="F102" s="4">
        <f>AVERAGE(E102:E103)</f>
        <v>26.114100000000001</v>
      </c>
      <c r="G102" s="4">
        <f>SUM(F102,-F109)</f>
        <v>-1.8279999999999994</v>
      </c>
      <c r="H102" s="4"/>
      <c r="I102" s="5"/>
      <c r="K102" s="4" t="s">
        <v>6</v>
      </c>
      <c r="L102" s="7"/>
      <c r="M102" s="4" t="s">
        <v>81</v>
      </c>
      <c r="N102" s="6"/>
      <c r="O102" s="15">
        <f>P120</f>
        <v>26.840599999999998</v>
      </c>
      <c r="P102" s="4">
        <f>AVERAGE(O102:O103)</f>
        <v>26.840599999999998</v>
      </c>
      <c r="Q102" s="4">
        <f>SUM(P102,-P109)</f>
        <v>-1.3871000000000002</v>
      </c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28.166699999999999</v>
      </c>
      <c r="F106" s="4">
        <f>AVERAGE(E106)</f>
        <v>28.166699999999999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28.166699999999999</v>
      </c>
      <c r="P106" s="4">
        <f>AVERAGE(O106)</f>
        <v>28.166699999999999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27.9421</v>
      </c>
      <c r="F109" s="4">
        <f>AVERAGE(E109:E110)</f>
        <v>27.9421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28.227699999999999</v>
      </c>
      <c r="P109" s="4">
        <f>AVERAGE(O109:O110)</f>
        <v>28.227699999999999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24</v>
      </c>
      <c r="B115" s="16" t="s">
        <v>29</v>
      </c>
      <c r="C115" s="4" t="s">
        <v>81</v>
      </c>
      <c r="D115" s="4"/>
      <c r="E115" s="15">
        <f>P119</f>
        <v>26.823899999999998</v>
      </c>
      <c r="F115" s="4">
        <f>AVERAGE(E115:E116)</f>
        <v>26.823899999999998</v>
      </c>
      <c r="G115" s="4">
        <f>SUM(F115,-F122)</f>
        <v>-1.3428000000000004</v>
      </c>
      <c r="H115" s="4">
        <f>SUM(G118,-G115)</f>
        <v>0.14280000000000115</v>
      </c>
      <c r="I115" s="14">
        <f>POWER(2,-H115)</f>
        <v>0.90575953924890551</v>
      </c>
    </row>
    <row r="116" spans="1:16" x14ac:dyDescent="0.2">
      <c r="A116" s="4" t="s">
        <v>5</v>
      </c>
      <c r="B116" s="7"/>
      <c r="C116" s="4" t="s">
        <v>81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81</v>
      </c>
      <c r="D118" s="6"/>
      <c r="E118">
        <f>P122</f>
        <v>26.518599999999999</v>
      </c>
      <c r="F118" s="4">
        <f>AVERAGE(E118:E119)</f>
        <v>26.518599999999999</v>
      </c>
      <c r="G118" s="4">
        <f>SUM(F118,-F125)</f>
        <v>-1.1999999999999993</v>
      </c>
      <c r="H118" s="4"/>
      <c r="I118" s="5"/>
      <c r="O118" s="13" t="s">
        <v>21</v>
      </c>
      <c r="P118" s="13" t="s">
        <v>81</v>
      </c>
    </row>
    <row r="119" spans="1:16" x14ac:dyDescent="0.2">
      <c r="A119" s="4" t="s">
        <v>6</v>
      </c>
      <c r="B119" s="7"/>
      <c r="C119" s="4" t="s">
        <v>81</v>
      </c>
      <c r="D119" s="4"/>
      <c r="E119" s="8" t="s">
        <v>7</v>
      </c>
      <c r="F119" s="4"/>
      <c r="G119" s="4"/>
      <c r="H119" s="4"/>
      <c r="I119" s="5"/>
      <c r="N119" s="26" t="s">
        <v>71</v>
      </c>
      <c r="O119" s="26">
        <v>28.166699999999999</v>
      </c>
      <c r="P119" s="26">
        <v>26.823899999999998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72</v>
      </c>
      <c r="O120" s="26">
        <v>28.227699999999999</v>
      </c>
      <c r="P120" s="26">
        <v>26.840599999999998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44</v>
      </c>
      <c r="O121" s="26">
        <v>27.9421</v>
      </c>
      <c r="P121" s="26">
        <v>26.114100000000001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28.166699999999999</v>
      </c>
      <c r="F122" s="4">
        <f>AVERAGE(E122:E123)</f>
        <v>28.166699999999999</v>
      </c>
      <c r="G122" s="4"/>
      <c r="H122" s="4"/>
      <c r="I122" s="5"/>
      <c r="N122" s="26" t="s">
        <v>44</v>
      </c>
      <c r="O122" s="26">
        <v>27.718599999999999</v>
      </c>
      <c r="P122" s="26">
        <v>26.518599999999999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27.718599999999999</v>
      </c>
      <c r="F125" s="4">
        <f>AVERAGE(E125:E126)</f>
        <v>27.718599999999999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25</v>
      </c>
      <c r="H131" s="19" t="s">
        <v>26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25</v>
      </c>
      <c r="R131" s="19" t="s">
        <v>26</v>
      </c>
      <c r="S131" s="18" t="s">
        <v>10</v>
      </c>
    </row>
    <row r="132" spans="1:19" x14ac:dyDescent="0.2">
      <c r="A132" s="17" t="s">
        <v>9</v>
      </c>
      <c r="B132" s="16" t="s">
        <v>27</v>
      </c>
      <c r="C132" s="4" t="s">
        <v>81</v>
      </c>
      <c r="D132" s="4"/>
      <c r="E132" s="15">
        <f>P152</f>
        <v>26.823899999999998</v>
      </c>
      <c r="F132" s="4">
        <f>AVERAGE(E132)</f>
        <v>26.823899999999998</v>
      </c>
      <c r="G132" s="4">
        <f>SUM(F132,-F139)</f>
        <v>-1.3428000000000004</v>
      </c>
      <c r="H132" s="4">
        <f>SUM(G135,-G132)</f>
        <v>1.2576000000000001</v>
      </c>
      <c r="I132" s="14">
        <f>POWER(2,-H132)</f>
        <v>0.4182391443964717</v>
      </c>
      <c r="K132" s="17" t="s">
        <v>35</v>
      </c>
      <c r="L132" s="16" t="s">
        <v>27</v>
      </c>
      <c r="M132" s="4" t="s">
        <v>81</v>
      </c>
      <c r="N132" s="4"/>
      <c r="O132" s="15">
        <f>P152</f>
        <v>26.823899999999998</v>
      </c>
      <c r="P132" s="4">
        <f>AVERAGE(O132)</f>
        <v>26.823899999999998</v>
      </c>
      <c r="Q132" s="4">
        <f>SUM(P132,-P139)</f>
        <v>-1.3428000000000004</v>
      </c>
      <c r="R132" s="4">
        <f>SUM(Q135,-Q132)</f>
        <v>-4.4299999999999784E-2</v>
      </c>
      <c r="S132" s="14">
        <f>POWER(2,-R132)</f>
        <v>1.0311827249212921</v>
      </c>
    </row>
    <row r="133" spans="1:19" x14ac:dyDescent="0.2">
      <c r="A133" s="4" t="s">
        <v>5</v>
      </c>
      <c r="B133" s="7"/>
      <c r="C133" s="4" t="s">
        <v>81</v>
      </c>
      <c r="D133" s="7"/>
      <c r="F133" s="4"/>
      <c r="G133" s="4"/>
      <c r="H133" s="4"/>
      <c r="I133" s="5"/>
      <c r="K133" s="4" t="s">
        <v>5</v>
      </c>
      <c r="L133" s="7"/>
      <c r="M133" s="4" t="s">
        <v>81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81</v>
      </c>
      <c r="D135" s="6"/>
      <c r="E135">
        <f>P154</f>
        <v>26.0365</v>
      </c>
      <c r="F135" s="4">
        <f>AVERAGE(E135:E136)</f>
        <v>26.0365</v>
      </c>
      <c r="G135" s="4">
        <f>SUM(F135,-F142)</f>
        <v>-8.5200000000000387E-2</v>
      </c>
      <c r="H135" s="4"/>
      <c r="I135" s="5"/>
      <c r="K135" s="4" t="s">
        <v>6</v>
      </c>
      <c r="L135" s="7"/>
      <c r="M135" s="4" t="s">
        <v>81</v>
      </c>
      <c r="N135" s="6"/>
      <c r="O135" s="15">
        <f>P153</f>
        <v>26.840599999999998</v>
      </c>
      <c r="P135" s="4">
        <f>AVERAGE(O135:O136)</f>
        <v>26.840599999999998</v>
      </c>
      <c r="Q135" s="4">
        <f>SUM(P135,-P142)</f>
        <v>-1.3871000000000002</v>
      </c>
      <c r="R135" s="4"/>
      <c r="S135" s="5"/>
    </row>
    <row r="136" spans="1:19" x14ac:dyDescent="0.2">
      <c r="A136" s="4" t="s">
        <v>6</v>
      </c>
      <c r="B136" s="7"/>
      <c r="C136" s="4" t="s">
        <v>81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81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28.166699999999999</v>
      </c>
      <c r="F139" s="4">
        <f>AVERAGE(E139)</f>
        <v>28.166699999999999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28.166699999999999</v>
      </c>
      <c r="P139" s="4">
        <f>AVERAGE(O139)</f>
        <v>28.166699999999999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26.121700000000001</v>
      </c>
      <c r="F142" s="4">
        <f>AVERAGE(E142:E143)</f>
        <v>26.121700000000001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28.227699999999999</v>
      </c>
      <c r="P142" s="4">
        <f>AVERAGE(O142:O143)</f>
        <v>28.227699999999999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25</v>
      </c>
      <c r="H147" s="19" t="s">
        <v>26</v>
      </c>
      <c r="I147" s="18" t="s">
        <v>10</v>
      </c>
    </row>
    <row r="148" spans="1:19" x14ac:dyDescent="0.2">
      <c r="A148" s="17" t="s">
        <v>9</v>
      </c>
      <c r="B148" s="16" t="s">
        <v>29</v>
      </c>
      <c r="C148" s="4" t="s">
        <v>81</v>
      </c>
      <c r="D148" s="4"/>
      <c r="E148" s="15">
        <f>P152</f>
        <v>26.823899999999998</v>
      </c>
      <c r="F148" s="4">
        <f>AVERAGE(E148:E149)</f>
        <v>26.823899999999998</v>
      </c>
      <c r="G148" s="4">
        <f>SUM(F148,-F155)</f>
        <v>-1.3428000000000004</v>
      </c>
      <c r="H148" s="4">
        <f>SUM(G151,-G148)</f>
        <v>1.2469000000000001</v>
      </c>
      <c r="I148" s="14">
        <f>POWER(2,-H148)</f>
        <v>0.42135261967743365</v>
      </c>
    </row>
    <row r="149" spans="1:19" x14ac:dyDescent="0.2">
      <c r="A149" s="4" t="s">
        <v>5</v>
      </c>
      <c r="B149" s="7"/>
      <c r="C149" s="4" t="s">
        <v>81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81</v>
      </c>
      <c r="D151" s="6"/>
      <c r="E151">
        <f>P155</f>
        <v>26.039100000000001</v>
      </c>
      <c r="F151" s="4">
        <f>AVERAGE(E151:E152)</f>
        <v>26.039100000000001</v>
      </c>
      <c r="G151" s="4">
        <f>SUM(F151,-F158)</f>
        <v>-9.5900000000000318E-2</v>
      </c>
      <c r="H151" s="4"/>
      <c r="I151" s="5"/>
      <c r="O151" s="13" t="s">
        <v>21</v>
      </c>
      <c r="P151" s="13" t="s">
        <v>81</v>
      </c>
    </row>
    <row r="152" spans="1:19" x14ac:dyDescent="0.2">
      <c r="A152" s="4" t="s">
        <v>6</v>
      </c>
      <c r="B152" s="7"/>
      <c r="C152" s="4" t="s">
        <v>81</v>
      </c>
      <c r="D152" s="4"/>
      <c r="E152" s="8" t="s">
        <v>7</v>
      </c>
      <c r="F152" s="4"/>
      <c r="G152" s="4"/>
      <c r="H152" s="4"/>
      <c r="I152" s="5"/>
      <c r="N152" s="26" t="s">
        <v>71</v>
      </c>
      <c r="O152" s="26">
        <v>28.166699999999999</v>
      </c>
      <c r="P152" s="26">
        <v>26.823899999999998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72</v>
      </c>
      <c r="O153" s="26">
        <v>28.227699999999999</v>
      </c>
      <c r="P153" s="26">
        <v>26.840599999999998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45</v>
      </c>
      <c r="O154" s="9">
        <v>26.121700000000001</v>
      </c>
      <c r="P154" s="9">
        <v>26.0365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28.166699999999999</v>
      </c>
      <c r="F155" s="4">
        <f>AVERAGE(E155:E156)</f>
        <v>28.166699999999999</v>
      </c>
      <c r="G155" s="4"/>
      <c r="H155" s="4"/>
      <c r="I155" s="5"/>
      <c r="N155" s="9" t="s">
        <v>45</v>
      </c>
      <c r="O155" s="9">
        <v>26.135000000000002</v>
      </c>
      <c r="P155" s="9">
        <v>26.039100000000001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26.135000000000002</v>
      </c>
      <c r="F158" s="4">
        <f>AVERAGE(E158:E159)</f>
        <v>26.135000000000002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36</v>
      </c>
      <c r="N162" t="s">
        <v>0</v>
      </c>
    </row>
    <row r="163" spans="1:14" x14ac:dyDescent="0.2">
      <c r="M163">
        <f>S2</f>
        <v>0.71976607006083215</v>
      </c>
      <c r="N163" s="1">
        <f>I2</f>
        <v>1.0935354574846332</v>
      </c>
    </row>
    <row r="164" spans="1:14" x14ac:dyDescent="0.2">
      <c r="M164">
        <f>S35</f>
        <v>0.96066144962329436</v>
      </c>
      <c r="N164">
        <f>I18</f>
        <v>0.70392810828382202</v>
      </c>
    </row>
    <row r="165" spans="1:14" x14ac:dyDescent="0.2">
      <c r="M165">
        <f>S67</f>
        <v>1.4613482257737032</v>
      </c>
      <c r="N165">
        <f>I35</f>
        <v>0.82719536099989843</v>
      </c>
    </row>
    <row r="166" spans="1:14" x14ac:dyDescent="0.2">
      <c r="M166" s="1">
        <f>S99</f>
        <v>1.0311827249212921</v>
      </c>
      <c r="N166" s="1">
        <f>I51</f>
        <v>0.74773553412748162</v>
      </c>
    </row>
    <row r="167" spans="1:14" x14ac:dyDescent="0.2">
      <c r="M167" s="1">
        <f>S132</f>
        <v>1.0311827249212921</v>
      </c>
      <c r="N167">
        <f>I67</f>
        <v>0.79086316139812096</v>
      </c>
    </row>
    <row r="168" spans="1:14" x14ac:dyDescent="0.2">
      <c r="N168">
        <f>I83</f>
        <v>0.6136551284381575</v>
      </c>
    </row>
    <row r="169" spans="1:14" x14ac:dyDescent="0.2">
      <c r="N169">
        <f>I99</f>
        <v>1.3997799028438591</v>
      </c>
    </row>
    <row r="170" spans="1:14" x14ac:dyDescent="0.2">
      <c r="N170">
        <f>I115</f>
        <v>0.90575953924890551</v>
      </c>
    </row>
    <row r="171" spans="1:14" x14ac:dyDescent="0.2">
      <c r="N171">
        <f>I132</f>
        <v>0.4182391443964717</v>
      </c>
    </row>
    <row r="172" spans="1:14" x14ac:dyDescent="0.2">
      <c r="N172">
        <f>I148</f>
        <v>0.42135261967743365</v>
      </c>
    </row>
    <row r="179" spans="12:15" x14ac:dyDescent="0.2">
      <c r="L179" t="s">
        <v>3</v>
      </c>
      <c r="M179">
        <f>AVERAGE(M163:M168)</f>
        <v>1.0408282390600827</v>
      </c>
      <c r="N179">
        <f>AVERAGE(N163:N172)</f>
        <v>0.79220439568987833</v>
      </c>
    </row>
    <row r="180" spans="12:15" x14ac:dyDescent="0.2">
      <c r="L180" t="s">
        <v>2</v>
      </c>
      <c r="M180">
        <f>STDEV(M163:M168)</f>
        <v>0.26764284111607206</v>
      </c>
      <c r="N180">
        <f>STDEV(N163:N172)</f>
        <v>0.29685395122793579</v>
      </c>
    </row>
    <row r="181" spans="12:15" x14ac:dyDescent="0.2">
      <c r="L181" t="s">
        <v>1</v>
      </c>
      <c r="N181">
        <f>TTEST(M163:M167,N163:N172,2,2)</f>
        <v>0.13924043404859468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36</v>
      </c>
      <c r="M183" t="s">
        <v>0</v>
      </c>
    </row>
    <row r="184" spans="12:15" x14ac:dyDescent="0.2">
      <c r="L184">
        <f>M179</f>
        <v>1.0408282390600827</v>
      </c>
      <c r="M184">
        <f>N179</f>
        <v>0.79220439568987833</v>
      </c>
    </row>
    <row r="185" spans="12:15" x14ac:dyDescent="0.2">
      <c r="L185">
        <f>M180</f>
        <v>0.26764284111607206</v>
      </c>
      <c r="M185">
        <f>N180</f>
        <v>0.29685395122793579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B163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37</v>
      </c>
      <c r="O1" s="19" t="s">
        <v>38</v>
      </c>
      <c r="P1" s="19" t="s">
        <v>39</v>
      </c>
      <c r="Q1" s="19" t="s">
        <v>40</v>
      </c>
      <c r="R1" s="19" t="s">
        <v>41</v>
      </c>
      <c r="S1" s="18" t="s">
        <v>10</v>
      </c>
    </row>
    <row r="2" spans="1:19" x14ac:dyDescent="0.2">
      <c r="A2" s="17" t="s">
        <v>42</v>
      </c>
      <c r="B2" s="16" t="s">
        <v>43</v>
      </c>
      <c r="C2" s="4" t="s">
        <v>81</v>
      </c>
      <c r="D2" s="4"/>
      <c r="E2" s="15">
        <f>P19</f>
        <v>26.500499999999999</v>
      </c>
      <c r="F2" s="4">
        <f>AVERAGE(E2)</f>
        <v>26.500499999999999</v>
      </c>
      <c r="G2" s="4">
        <f>SUM(F2,-F9)</f>
        <v>-0.91420000000000101</v>
      </c>
      <c r="H2" s="4">
        <f>SUM(G5,-G2)</f>
        <v>-0.12900000000000134</v>
      </c>
      <c r="I2" s="14">
        <f>POWER(2,-H2)</f>
        <v>1.0935354574846332</v>
      </c>
      <c r="K2" s="17" t="s">
        <v>28</v>
      </c>
      <c r="L2" s="16" t="s">
        <v>27</v>
      </c>
      <c r="M2" s="4" t="s">
        <v>81</v>
      </c>
      <c r="N2" s="4"/>
      <c r="O2" s="15">
        <f>P19</f>
        <v>26.500499999999999</v>
      </c>
      <c r="P2" s="4">
        <f>AVERAGE(O2)</f>
        <v>26.500499999999999</v>
      </c>
      <c r="Q2" s="4">
        <f>SUM(P2,-P9)</f>
        <v>-0.91420000000000101</v>
      </c>
      <c r="R2" s="4">
        <f>SUM(Q5,-Q2)</f>
        <v>0.47440000000000282</v>
      </c>
      <c r="S2" s="14">
        <f>POWER(2,-R2)</f>
        <v>0.71976607006083215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29.138999999999999</v>
      </c>
      <c r="F5" s="4">
        <f>AVERAGE(E5:E6)</f>
        <v>29.138999999999999</v>
      </c>
      <c r="G5" s="4">
        <f>SUM(F5,-F12)</f>
        <v>-1.0432000000000023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26.7468</v>
      </c>
      <c r="P5" s="4">
        <f>AVERAGE(O5:O6)</f>
        <v>26.7468</v>
      </c>
      <c r="Q5" s="4">
        <f>SUM(P5,-P12)</f>
        <v>-0.43979999999999819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27.4147</v>
      </c>
      <c r="F9" s="4">
        <f>AVERAGE(E9)</f>
        <v>27.4147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27.4147</v>
      </c>
      <c r="P9" s="4">
        <f>AVERAGE(O9)</f>
        <v>27.4147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30.182200000000002</v>
      </c>
      <c r="F12" s="4">
        <f>AVERAGE(E12:E13)</f>
        <v>30.182200000000002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27.186599999999999</v>
      </c>
      <c r="P12" s="4">
        <f>AVERAGE(O12:O13)</f>
        <v>27.186599999999999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22</v>
      </c>
      <c r="B18" s="16" t="s">
        <v>29</v>
      </c>
      <c r="C18" s="4" t="s">
        <v>81</v>
      </c>
      <c r="D18" s="4"/>
      <c r="E18" s="15">
        <f>P19</f>
        <v>26.500499999999999</v>
      </c>
      <c r="F18" s="4">
        <f>AVERAGE(E18:E19)</f>
        <v>26.500499999999999</v>
      </c>
      <c r="G18" s="4">
        <f>SUM(F18,-F25)</f>
        <v>-0.91420000000000101</v>
      </c>
      <c r="H18" s="4">
        <f>SUM(G21,-G18)</f>
        <v>0.50649999999999906</v>
      </c>
      <c r="I18" s="14">
        <f>POWER(2,-H18)</f>
        <v>0.70392810828382202</v>
      </c>
      <c r="O18" s="13" t="s">
        <v>21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25" t="s">
        <v>68</v>
      </c>
      <c r="O19" s="25">
        <v>27.4147</v>
      </c>
      <c r="P19" s="25">
        <v>26.500499999999999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68</v>
      </c>
      <c r="O20" s="25">
        <v>27.186599999999999</v>
      </c>
      <c r="P20" s="25">
        <v>26.7468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28.992999999999999</v>
      </c>
      <c r="F21" s="4">
        <f>AVERAGE(E21:E22)</f>
        <v>28.992999999999999</v>
      </c>
      <c r="G21" s="4">
        <f>SUM(F21,-F28)</f>
        <v>-0.40770000000000195</v>
      </c>
      <c r="H21" s="4"/>
      <c r="I21" s="5"/>
      <c r="N21" s="25" t="s">
        <v>20</v>
      </c>
      <c r="O21" s="25">
        <v>30.182200000000002</v>
      </c>
      <c r="P21" s="25">
        <v>29.138999999999999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5">
        <v>29.400700000000001</v>
      </c>
      <c r="P22" s="25">
        <v>28.992999999999999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27.4147</v>
      </c>
      <c r="F25" s="4">
        <f>AVERAGE(E25:E26)</f>
        <v>27.4147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29.400700000000001</v>
      </c>
      <c r="F28" s="4">
        <f>AVERAGE(E28:E29)</f>
        <v>29.400700000000001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26.783200000000001</v>
      </c>
      <c r="F35" s="4">
        <f>AVERAGE(E35)</f>
        <v>26.783200000000001</v>
      </c>
      <c r="G35" s="4">
        <f>SUM(F35,-F42)</f>
        <v>-2.3038999999999987</v>
      </c>
      <c r="H35" s="4">
        <f>SUM(G38,-G35)</f>
        <v>0.27369999999999806</v>
      </c>
      <c r="I35" s="14">
        <f>POWER(2,-H35)</f>
        <v>0.82719536099989843</v>
      </c>
      <c r="K35" s="17" t="s">
        <v>31</v>
      </c>
      <c r="L35" s="16" t="s">
        <v>27</v>
      </c>
      <c r="M35" s="4" t="s">
        <v>81</v>
      </c>
      <c r="N35" s="4"/>
      <c r="O35" s="15">
        <f>P53</f>
        <v>26.783200000000001</v>
      </c>
      <c r="P35" s="4">
        <f>AVERAGE(O35)</f>
        <v>26.783200000000001</v>
      </c>
      <c r="Q35" s="4">
        <f>SUM(P35,-P42)</f>
        <v>-2.3038999999999987</v>
      </c>
      <c r="R35" s="4">
        <f>SUM(Q38,-Q35)</f>
        <v>5.7900000000000063E-2</v>
      </c>
      <c r="S35" s="14">
        <f>POWER(2,-R35)</f>
        <v>0.96066144962329436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25.398099999999999</v>
      </c>
      <c r="F38" s="4">
        <f>AVERAGE(E38:E39)</f>
        <v>25.398099999999999</v>
      </c>
      <c r="G38" s="4">
        <f>SUM(F38,-F45)</f>
        <v>-2.0302000000000007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26.769200000000001</v>
      </c>
      <c r="P38" s="4">
        <f>AVERAGE(O38:O39)</f>
        <v>26.769200000000001</v>
      </c>
      <c r="Q38" s="4">
        <f>SUM(P38,-P45)</f>
        <v>-2.2459999999999987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29.0871</v>
      </c>
      <c r="F42" s="4">
        <f>AVERAGE(E42)</f>
        <v>29.0871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29.0871</v>
      </c>
      <c r="P42" s="4">
        <f>AVERAGE(O42)</f>
        <v>29.0871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27.4283</v>
      </c>
      <c r="F45" s="4">
        <f>AVERAGE(E45:E46)</f>
        <v>27.4283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29.0152</v>
      </c>
      <c r="P45" s="4">
        <f>AVERAGE(O45:O46)</f>
        <v>29.0152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26.783200000000001</v>
      </c>
      <c r="F51" s="4">
        <f>AVERAGE(E51:E52)</f>
        <v>26.783200000000001</v>
      </c>
      <c r="G51" s="4">
        <f>SUM(F51,-F58)</f>
        <v>-2.3038999999999987</v>
      </c>
      <c r="H51" s="4">
        <f>SUM(G54,-G51)</f>
        <v>0.41939999999999955</v>
      </c>
      <c r="I51" s="14">
        <f>POWER(2,-H51)</f>
        <v>0.74773553412748162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69</v>
      </c>
      <c r="O53">
        <v>29.0871</v>
      </c>
      <c r="P53">
        <v>26.783200000000001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25.429300000000001</v>
      </c>
      <c r="F54" s="4">
        <f>AVERAGE(E54:E55)</f>
        <v>25.429300000000001</v>
      </c>
      <c r="G54" s="4">
        <f>SUM(F54,-F61)</f>
        <v>-1.8844999999999992</v>
      </c>
      <c r="H54" s="4"/>
      <c r="I54" s="5"/>
      <c r="N54" t="s">
        <v>69</v>
      </c>
      <c r="O54">
        <v>29.0152</v>
      </c>
      <c r="P54">
        <v>26.769200000000001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27.4283</v>
      </c>
      <c r="P55">
        <v>25.398099999999999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27.313800000000001</v>
      </c>
      <c r="P56">
        <v>25.429300000000001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29.0871</v>
      </c>
      <c r="F58" s="4">
        <f>AVERAGE(E58:E59)</f>
        <v>29.0871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27.313800000000001</v>
      </c>
      <c r="F61" s="4">
        <f>AVERAGE(E61:E62)</f>
        <v>27.313800000000001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23</v>
      </c>
      <c r="B67" s="16" t="s">
        <v>27</v>
      </c>
      <c r="C67" s="4" t="s">
        <v>81</v>
      </c>
      <c r="D67" s="4"/>
      <c r="E67" s="15">
        <f>P87</f>
        <v>27.206299999999999</v>
      </c>
      <c r="F67" s="4">
        <f>AVERAGE(E67)</f>
        <v>27.206299999999999</v>
      </c>
      <c r="G67" s="4">
        <f>SUM(F67,-F74)</f>
        <v>-0.56430000000000291</v>
      </c>
      <c r="H67" s="4">
        <f>SUM(G70,-G67)</f>
        <v>0.33850000000000335</v>
      </c>
      <c r="I67" s="14">
        <f>POWER(2,-H67)</f>
        <v>0.79086316139812096</v>
      </c>
      <c r="K67" s="17" t="s">
        <v>33</v>
      </c>
      <c r="L67" s="16" t="s">
        <v>27</v>
      </c>
      <c r="M67" s="4" t="s">
        <v>81</v>
      </c>
      <c r="N67" s="4"/>
      <c r="O67" s="15">
        <f>P87</f>
        <v>27.206299999999999</v>
      </c>
      <c r="P67" s="4">
        <f>AVERAGE(O67)</f>
        <v>27.206299999999999</v>
      </c>
      <c r="Q67" s="4">
        <f>SUM(P67,-P74)</f>
        <v>-0.56430000000000291</v>
      </c>
      <c r="R67" s="4">
        <f>SUM(Q70,-Q67)</f>
        <v>-0.54729999999999634</v>
      </c>
      <c r="S67" s="14">
        <f>POWER(2,-R67)</f>
        <v>1.4613482257737032</v>
      </c>
      <c r="BF67" s="17" t="s">
        <v>19</v>
      </c>
      <c r="BG67" s="16" t="s">
        <v>27</v>
      </c>
      <c r="BH67" s="4" t="s">
        <v>81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81</v>
      </c>
      <c r="D68" s="7"/>
      <c r="F68" s="4"/>
      <c r="G68" s="4"/>
      <c r="H68" s="4"/>
      <c r="I68" s="5"/>
      <c r="K68" s="4" t="s">
        <v>5</v>
      </c>
      <c r="L68" s="7"/>
      <c r="M68" s="4" t="s">
        <v>81</v>
      </c>
      <c r="N68" s="7"/>
      <c r="P68" s="4"/>
      <c r="Q68" s="4"/>
      <c r="R68" s="4"/>
      <c r="S68" s="5"/>
      <c r="BF68" s="4" t="s">
        <v>5</v>
      </c>
      <c r="BG68" s="7"/>
      <c r="BH68" s="4" t="s">
        <v>81</v>
      </c>
      <c r="BI68" s="7"/>
      <c r="BK68" s="4"/>
      <c r="BL68" s="4"/>
      <c r="BM68" s="4"/>
      <c r="BN68" s="5"/>
      <c r="BP68" s="4" t="s">
        <v>5</v>
      </c>
      <c r="BQ68" s="7"/>
      <c r="BR68" s="4" t="s">
        <v>81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81</v>
      </c>
      <c r="D70" s="6"/>
      <c r="E70">
        <f>P89</f>
        <v>27.170500000000001</v>
      </c>
      <c r="F70" s="4">
        <f>AVERAGE(E70:E71)</f>
        <v>27.170500000000001</v>
      </c>
      <c r="G70" s="4">
        <f>SUM(F70,-F77)</f>
        <v>-0.22579999999999956</v>
      </c>
      <c r="H70" s="4"/>
      <c r="I70" s="5"/>
      <c r="K70" s="4" t="s">
        <v>6</v>
      </c>
      <c r="L70" s="7"/>
      <c r="M70" s="4" t="s">
        <v>81</v>
      </c>
      <c r="N70" s="6"/>
      <c r="O70" s="15">
        <f>P88</f>
        <v>27.284400000000002</v>
      </c>
      <c r="P70" s="4">
        <f>AVERAGE(O70:O71)</f>
        <v>27.284400000000002</v>
      </c>
      <c r="Q70" s="4">
        <f>SUM(P70,-P77)</f>
        <v>-1.1115999999999993</v>
      </c>
      <c r="R70" s="4"/>
      <c r="S70" s="5"/>
      <c r="BF70" s="4" t="s">
        <v>6</v>
      </c>
      <c r="BG70" s="7"/>
      <c r="BH70" s="4" t="s">
        <v>81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27.770600000000002</v>
      </c>
      <c r="F74" s="4">
        <f>AVERAGE(E74)</f>
        <v>27.770600000000002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27.770600000000002</v>
      </c>
      <c r="P74" s="4">
        <f>AVERAGE(O74)</f>
        <v>27.770600000000002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27.3963</v>
      </c>
      <c r="F77" s="4">
        <f>AVERAGE(E77:E78)</f>
        <v>27.3963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28.396000000000001</v>
      </c>
      <c r="P77" s="4">
        <f>AVERAGE(O77:O78)</f>
        <v>28.396000000000001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23</v>
      </c>
      <c r="B83" s="16" t="s">
        <v>29</v>
      </c>
      <c r="C83" s="4" t="s">
        <v>81</v>
      </c>
      <c r="D83" s="4"/>
      <c r="E83" s="15">
        <f>P87</f>
        <v>27.206299999999999</v>
      </c>
      <c r="F83" s="4">
        <f>AVERAGE(E83:E84)</f>
        <v>27.206299999999999</v>
      </c>
      <c r="G83" s="4">
        <f>SUM(F83,-F90)</f>
        <v>-0.56430000000000291</v>
      </c>
      <c r="H83" s="4">
        <f>SUM(G86,-G83)</f>
        <v>0.70450000000000301</v>
      </c>
      <c r="I83" s="14">
        <f>POWER(2,-H83)</f>
        <v>0.6136551284381575</v>
      </c>
      <c r="BF83" s="17" t="s">
        <v>19</v>
      </c>
      <c r="BG83" s="16" t="s">
        <v>29</v>
      </c>
      <c r="BH83" s="4" t="s">
        <v>81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81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81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81</v>
      </c>
      <c r="D86" s="6"/>
      <c r="E86">
        <f>P90</f>
        <v>27.4621</v>
      </c>
      <c r="F86" s="4">
        <f>AVERAGE(E86:E87)</f>
        <v>27.4621</v>
      </c>
      <c r="G86" s="4">
        <f>SUM(F86,-F93)</f>
        <v>0.1402000000000001</v>
      </c>
      <c r="H86" s="4"/>
      <c r="I86" s="5"/>
      <c r="O86" s="13" t="s">
        <v>21</v>
      </c>
      <c r="P86" s="13" t="s">
        <v>81</v>
      </c>
      <c r="BF86" s="4" t="s">
        <v>6</v>
      </c>
      <c r="BG86" s="7"/>
      <c r="BH86" s="4" t="s">
        <v>81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81</v>
      </c>
      <c r="D87" s="4"/>
      <c r="E87" s="8" t="s">
        <v>7</v>
      </c>
      <c r="F87" s="4"/>
      <c r="G87" s="4"/>
      <c r="H87" s="4"/>
      <c r="I87" s="5"/>
      <c r="N87" t="s">
        <v>70</v>
      </c>
      <c r="O87">
        <v>27.770600000000002</v>
      </c>
      <c r="P87">
        <v>27.206299999999999</v>
      </c>
      <c r="BF87" s="4" t="s">
        <v>6</v>
      </c>
      <c r="BG87" s="7"/>
      <c r="BH87" s="4" t="s">
        <v>81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28.396000000000001</v>
      </c>
      <c r="P88">
        <v>27.284400000000002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27.3963</v>
      </c>
      <c r="P89">
        <v>27.170500000000001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27.770600000000002</v>
      </c>
      <c r="F90" s="4">
        <f>AVERAGE(E90:E91)</f>
        <v>27.770600000000002</v>
      </c>
      <c r="G90" s="4"/>
      <c r="H90" s="4"/>
      <c r="I90" s="5"/>
      <c r="N90" t="s">
        <v>67</v>
      </c>
      <c r="O90">
        <v>27.321899999999999</v>
      </c>
      <c r="P90">
        <v>27.4621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27.321899999999999</v>
      </c>
      <c r="F93" s="4">
        <f>AVERAGE(E93:E94)</f>
        <v>27.321899999999999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24</v>
      </c>
      <c r="B99" s="16" t="s">
        <v>27</v>
      </c>
      <c r="C99" s="4" t="s">
        <v>81</v>
      </c>
      <c r="D99" s="4"/>
      <c r="E99" s="15">
        <f>P119</f>
        <v>26.823899999999998</v>
      </c>
      <c r="F99" s="4">
        <f>AVERAGE(E99)</f>
        <v>26.823899999999998</v>
      </c>
      <c r="G99" s="4">
        <f>SUM(F99,-F106)</f>
        <v>-1.3428000000000004</v>
      </c>
      <c r="H99" s="4">
        <f>SUM(G102,-G99)</f>
        <v>-0.48519999999999897</v>
      </c>
      <c r="I99" s="14">
        <f>POWER(2,-H99)</f>
        <v>1.3997799028438591</v>
      </c>
      <c r="K99" s="17" t="s">
        <v>34</v>
      </c>
      <c r="L99" s="16" t="s">
        <v>27</v>
      </c>
      <c r="M99" s="4" t="s">
        <v>81</v>
      </c>
      <c r="N99" s="4"/>
      <c r="O99" s="15">
        <f>P119</f>
        <v>26.823899999999998</v>
      </c>
      <c r="P99" s="4">
        <f>AVERAGE(O99)</f>
        <v>26.823899999999998</v>
      </c>
      <c r="Q99" s="4">
        <f>SUM(P99,-P106)</f>
        <v>-1.3428000000000004</v>
      </c>
      <c r="R99" s="4">
        <f>SUM(Q102,-Q99)</f>
        <v>-4.4299999999999784E-2</v>
      </c>
      <c r="S99" s="14">
        <f>POWER(2,-R99)</f>
        <v>1.0311827249212921</v>
      </c>
    </row>
    <row r="100" spans="1:19" x14ac:dyDescent="0.2">
      <c r="A100" s="4" t="s">
        <v>5</v>
      </c>
      <c r="B100" s="7"/>
      <c r="C100" s="4" t="s">
        <v>81</v>
      </c>
      <c r="D100" s="7"/>
      <c r="F100" s="4"/>
      <c r="G100" s="4"/>
      <c r="H100" s="4"/>
      <c r="I100" s="5"/>
      <c r="K100" s="4" t="s">
        <v>5</v>
      </c>
      <c r="L100" s="7"/>
      <c r="M100" s="4" t="s">
        <v>81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81</v>
      </c>
      <c r="D102" s="6"/>
      <c r="E102">
        <f>P121</f>
        <v>26.114100000000001</v>
      </c>
      <c r="F102" s="4">
        <f>AVERAGE(E102:E103)</f>
        <v>26.114100000000001</v>
      </c>
      <c r="G102" s="4">
        <f>SUM(F102,-F109)</f>
        <v>-1.8279999999999994</v>
      </c>
      <c r="H102" s="4"/>
      <c r="I102" s="5"/>
      <c r="K102" s="4" t="s">
        <v>6</v>
      </c>
      <c r="L102" s="7"/>
      <c r="M102" s="4" t="s">
        <v>81</v>
      </c>
      <c r="N102" s="6"/>
      <c r="O102" s="15">
        <f>P120</f>
        <v>26.840599999999998</v>
      </c>
      <c r="P102" s="4">
        <f>AVERAGE(O102:O103)</f>
        <v>26.840599999999998</v>
      </c>
      <c r="Q102" s="4">
        <f>SUM(P102,-P109)</f>
        <v>-1.3871000000000002</v>
      </c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28.166699999999999</v>
      </c>
      <c r="F106" s="4">
        <f>AVERAGE(E106)</f>
        <v>28.166699999999999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28.166699999999999</v>
      </c>
      <c r="P106" s="4">
        <f>AVERAGE(O106)</f>
        <v>28.166699999999999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27.9421</v>
      </c>
      <c r="F109" s="4">
        <f>AVERAGE(E109:E110)</f>
        <v>27.9421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28.227699999999999</v>
      </c>
      <c r="P109" s="4">
        <f>AVERAGE(O109:O110)</f>
        <v>28.227699999999999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24</v>
      </c>
      <c r="B115" s="16" t="s">
        <v>29</v>
      </c>
      <c r="C115" s="4" t="s">
        <v>81</v>
      </c>
      <c r="D115" s="4"/>
      <c r="E115" s="15">
        <f>P119</f>
        <v>26.823899999999998</v>
      </c>
      <c r="F115" s="4">
        <f>AVERAGE(E115:E116)</f>
        <v>26.823899999999998</v>
      </c>
      <c r="G115" s="4">
        <f>SUM(F115,-F122)</f>
        <v>-1.3428000000000004</v>
      </c>
      <c r="H115" s="4">
        <f>SUM(G118,-G115)</f>
        <v>0.14280000000000115</v>
      </c>
      <c r="I115" s="14">
        <f>POWER(2,-H115)</f>
        <v>0.90575953924890551</v>
      </c>
    </row>
    <row r="116" spans="1:16" x14ac:dyDescent="0.2">
      <c r="A116" s="4" t="s">
        <v>5</v>
      </c>
      <c r="B116" s="7"/>
      <c r="C116" s="4" t="s">
        <v>81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81</v>
      </c>
      <c r="D118" s="6"/>
      <c r="E118">
        <f>P122</f>
        <v>26.518599999999999</v>
      </c>
      <c r="F118" s="4">
        <f>AVERAGE(E118:E119)</f>
        <v>26.518599999999999</v>
      </c>
      <c r="G118" s="4">
        <f>SUM(F118,-F125)</f>
        <v>-1.1999999999999993</v>
      </c>
      <c r="H118" s="4"/>
      <c r="I118" s="5"/>
      <c r="O118" s="13" t="s">
        <v>21</v>
      </c>
      <c r="P118" s="13" t="s">
        <v>81</v>
      </c>
    </row>
    <row r="119" spans="1:16" x14ac:dyDescent="0.2">
      <c r="A119" s="4" t="s">
        <v>6</v>
      </c>
      <c r="B119" s="7"/>
      <c r="C119" s="4" t="s">
        <v>81</v>
      </c>
      <c r="D119" s="4"/>
      <c r="E119" s="8" t="s">
        <v>7</v>
      </c>
      <c r="F119" s="4"/>
      <c r="G119" s="4"/>
      <c r="H119" s="4"/>
      <c r="I119" s="5"/>
      <c r="N119" s="26" t="s">
        <v>71</v>
      </c>
      <c r="O119" s="26">
        <v>28.166699999999999</v>
      </c>
      <c r="P119" s="26">
        <v>26.823899999999998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72</v>
      </c>
      <c r="O120" s="26">
        <v>28.227699999999999</v>
      </c>
      <c r="P120" s="26">
        <v>26.840599999999998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44</v>
      </c>
      <c r="O121" s="26">
        <v>27.9421</v>
      </c>
      <c r="P121" s="26">
        <v>26.114100000000001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28.166699999999999</v>
      </c>
      <c r="F122" s="4">
        <f>AVERAGE(E122:E123)</f>
        <v>28.166699999999999</v>
      </c>
      <c r="G122" s="4"/>
      <c r="H122" s="4"/>
      <c r="I122" s="5"/>
      <c r="N122" s="26" t="s">
        <v>44</v>
      </c>
      <c r="O122" s="26">
        <v>27.718599999999999</v>
      </c>
      <c r="P122" s="26">
        <v>26.518599999999999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27.718599999999999</v>
      </c>
      <c r="F125" s="4">
        <f>AVERAGE(E125:E126)</f>
        <v>27.718599999999999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25</v>
      </c>
      <c r="H131" s="19" t="s">
        <v>26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25</v>
      </c>
      <c r="R131" s="19" t="s">
        <v>26</v>
      </c>
      <c r="S131" s="18" t="s">
        <v>10</v>
      </c>
    </row>
    <row r="132" spans="1:19" x14ac:dyDescent="0.2">
      <c r="A132" s="17" t="s">
        <v>9</v>
      </c>
      <c r="B132" s="16" t="s">
        <v>27</v>
      </c>
      <c r="C132" s="4" t="s">
        <v>81</v>
      </c>
      <c r="D132" s="4"/>
      <c r="E132" s="15">
        <f>P152</f>
        <v>26.823899999999998</v>
      </c>
      <c r="F132" s="4">
        <f>AVERAGE(E132)</f>
        <v>26.823899999999998</v>
      </c>
      <c r="G132" s="4">
        <f>SUM(F132,-F139)</f>
        <v>-1.3428000000000004</v>
      </c>
      <c r="H132" s="4">
        <f>SUM(G135,-G132)</f>
        <v>1.2576000000000001</v>
      </c>
      <c r="I132" s="14">
        <f>POWER(2,-H132)</f>
        <v>0.4182391443964717</v>
      </c>
      <c r="K132" s="17" t="s">
        <v>35</v>
      </c>
      <c r="L132" s="16" t="s">
        <v>27</v>
      </c>
      <c r="M132" s="4" t="s">
        <v>81</v>
      </c>
      <c r="N132" s="4"/>
      <c r="O132" s="15">
        <f>P152</f>
        <v>26.823899999999998</v>
      </c>
      <c r="P132" s="4">
        <f>AVERAGE(O132)</f>
        <v>26.823899999999998</v>
      </c>
      <c r="Q132" s="4">
        <f>SUM(P132,-P139)</f>
        <v>-1.3428000000000004</v>
      </c>
      <c r="R132" s="4">
        <f>SUM(Q135,-Q132)</f>
        <v>-4.4299999999999784E-2</v>
      </c>
      <c r="S132" s="14">
        <f>POWER(2,-R132)</f>
        <v>1.0311827249212921</v>
      </c>
    </row>
    <row r="133" spans="1:19" x14ac:dyDescent="0.2">
      <c r="A133" s="4" t="s">
        <v>5</v>
      </c>
      <c r="B133" s="7"/>
      <c r="C133" s="4" t="s">
        <v>81</v>
      </c>
      <c r="D133" s="7"/>
      <c r="F133" s="4"/>
      <c r="G133" s="4"/>
      <c r="H133" s="4"/>
      <c r="I133" s="5"/>
      <c r="K133" s="4" t="s">
        <v>5</v>
      </c>
      <c r="L133" s="7"/>
      <c r="M133" s="4" t="s">
        <v>81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81</v>
      </c>
      <c r="D135" s="6"/>
      <c r="E135">
        <f>P154</f>
        <v>26.0365</v>
      </c>
      <c r="F135" s="4">
        <f>AVERAGE(E135:E136)</f>
        <v>26.0365</v>
      </c>
      <c r="G135" s="4">
        <f>SUM(F135,-F142)</f>
        <v>-8.5200000000000387E-2</v>
      </c>
      <c r="H135" s="4"/>
      <c r="I135" s="5"/>
      <c r="K135" s="4" t="s">
        <v>6</v>
      </c>
      <c r="L135" s="7"/>
      <c r="M135" s="4" t="s">
        <v>81</v>
      </c>
      <c r="N135" s="6"/>
      <c r="O135" s="15">
        <f>P153</f>
        <v>26.840599999999998</v>
      </c>
      <c r="P135" s="4">
        <f>AVERAGE(O135:O136)</f>
        <v>26.840599999999998</v>
      </c>
      <c r="Q135" s="4">
        <f>SUM(P135,-P142)</f>
        <v>-1.3871000000000002</v>
      </c>
      <c r="R135" s="4"/>
      <c r="S135" s="5"/>
    </row>
    <row r="136" spans="1:19" x14ac:dyDescent="0.2">
      <c r="A136" s="4" t="s">
        <v>6</v>
      </c>
      <c r="B136" s="7"/>
      <c r="C136" s="4" t="s">
        <v>81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81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28.166699999999999</v>
      </c>
      <c r="F139" s="4">
        <f>AVERAGE(E139)</f>
        <v>28.166699999999999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28.166699999999999</v>
      </c>
      <c r="P139" s="4">
        <f>AVERAGE(O139)</f>
        <v>28.166699999999999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26.121700000000001</v>
      </c>
      <c r="F142" s="4">
        <f>AVERAGE(E142:E143)</f>
        <v>26.121700000000001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28.227699999999999</v>
      </c>
      <c r="P142" s="4">
        <f>AVERAGE(O142:O143)</f>
        <v>28.227699999999999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25</v>
      </c>
      <c r="H147" s="19" t="s">
        <v>26</v>
      </c>
      <c r="I147" s="18" t="s">
        <v>10</v>
      </c>
    </row>
    <row r="148" spans="1:19" x14ac:dyDescent="0.2">
      <c r="A148" s="17" t="s">
        <v>9</v>
      </c>
      <c r="B148" s="16" t="s">
        <v>29</v>
      </c>
      <c r="C148" s="4" t="s">
        <v>81</v>
      </c>
      <c r="D148" s="4"/>
      <c r="E148" s="15">
        <f>P152</f>
        <v>26.823899999999998</v>
      </c>
      <c r="F148" s="4">
        <f>AVERAGE(E148:E149)</f>
        <v>26.823899999999998</v>
      </c>
      <c r="G148" s="4">
        <f>SUM(F148,-F155)</f>
        <v>-1.3428000000000004</v>
      </c>
      <c r="H148" s="4">
        <f>SUM(G151,-G148)</f>
        <v>1.2469000000000001</v>
      </c>
      <c r="I148" s="14">
        <f>POWER(2,-H148)</f>
        <v>0.42135261967743365</v>
      </c>
    </row>
    <row r="149" spans="1:19" x14ac:dyDescent="0.2">
      <c r="A149" s="4" t="s">
        <v>5</v>
      </c>
      <c r="B149" s="7"/>
      <c r="C149" s="4" t="s">
        <v>81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81</v>
      </c>
      <c r="D151" s="6"/>
      <c r="E151">
        <f>P155</f>
        <v>26.039100000000001</v>
      </c>
      <c r="F151" s="4">
        <f>AVERAGE(E151:E152)</f>
        <v>26.039100000000001</v>
      </c>
      <c r="G151" s="4">
        <f>SUM(F151,-F158)</f>
        <v>-9.5900000000000318E-2</v>
      </c>
      <c r="H151" s="4"/>
      <c r="I151" s="5"/>
      <c r="O151" s="13" t="s">
        <v>21</v>
      </c>
      <c r="P151" s="13" t="s">
        <v>81</v>
      </c>
    </row>
    <row r="152" spans="1:19" x14ac:dyDescent="0.2">
      <c r="A152" s="4" t="s">
        <v>6</v>
      </c>
      <c r="B152" s="7"/>
      <c r="C152" s="4" t="s">
        <v>81</v>
      </c>
      <c r="D152" s="4"/>
      <c r="E152" s="8" t="s">
        <v>7</v>
      </c>
      <c r="F152" s="4"/>
      <c r="G152" s="4"/>
      <c r="H152" s="4"/>
      <c r="I152" s="5"/>
      <c r="N152" s="26" t="s">
        <v>71</v>
      </c>
      <c r="O152" s="26">
        <v>28.166699999999999</v>
      </c>
      <c r="P152" s="26">
        <v>26.823899999999998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72</v>
      </c>
      <c r="O153" s="26">
        <v>28.227699999999999</v>
      </c>
      <c r="P153" s="26">
        <v>26.840599999999998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45</v>
      </c>
      <c r="O154" s="9">
        <v>26.121700000000001</v>
      </c>
      <c r="P154" s="9">
        <v>26.0365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28.166699999999999</v>
      </c>
      <c r="F155" s="4">
        <f>AVERAGE(E155:E156)</f>
        <v>28.166699999999999</v>
      </c>
      <c r="G155" s="4"/>
      <c r="H155" s="4"/>
      <c r="I155" s="5"/>
      <c r="N155" s="9" t="s">
        <v>45</v>
      </c>
      <c r="O155" s="9">
        <v>26.135000000000002</v>
      </c>
      <c r="P155" s="9">
        <v>26.039100000000001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26.135000000000002</v>
      </c>
      <c r="F158" s="4">
        <f>AVERAGE(E158:E159)</f>
        <v>26.135000000000002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36</v>
      </c>
      <c r="N162" t="s">
        <v>0</v>
      </c>
    </row>
    <row r="163" spans="1:14" x14ac:dyDescent="0.2">
      <c r="N163" s="1"/>
    </row>
    <row r="164" spans="1:14" x14ac:dyDescent="0.2">
      <c r="M164">
        <f>S35</f>
        <v>0.96066144962329436</v>
      </c>
      <c r="N164">
        <f>I18</f>
        <v>0.70392810828382202</v>
      </c>
    </row>
    <row r="165" spans="1:14" x14ac:dyDescent="0.2">
      <c r="N165">
        <f>I35</f>
        <v>0.82719536099989843</v>
      </c>
    </row>
    <row r="166" spans="1:14" x14ac:dyDescent="0.2">
      <c r="M166" s="1">
        <f>S99</f>
        <v>1.0311827249212921</v>
      </c>
      <c r="N166" s="1">
        <f>I51</f>
        <v>0.74773553412748162</v>
      </c>
    </row>
    <row r="167" spans="1:14" x14ac:dyDescent="0.2">
      <c r="M167" s="1">
        <f>S132</f>
        <v>1.0311827249212921</v>
      </c>
      <c r="N167">
        <f>I67</f>
        <v>0.79086316139812096</v>
      </c>
    </row>
    <row r="168" spans="1:14" x14ac:dyDescent="0.2">
      <c r="N168">
        <f>I83</f>
        <v>0.6136551284381575</v>
      </c>
    </row>
    <row r="170" spans="1:14" x14ac:dyDescent="0.2">
      <c r="N170">
        <f>I115</f>
        <v>0.90575953924890551</v>
      </c>
    </row>
    <row r="171" spans="1:14" x14ac:dyDescent="0.2">
      <c r="N171">
        <f>I132</f>
        <v>0.4182391443964717</v>
      </c>
    </row>
    <row r="172" spans="1:14" x14ac:dyDescent="0.2">
      <c r="N172">
        <f>I148</f>
        <v>0.42135261967743365</v>
      </c>
    </row>
    <row r="179" spans="12:15" x14ac:dyDescent="0.2">
      <c r="L179" t="s">
        <v>3</v>
      </c>
      <c r="M179">
        <f>AVERAGE(M163:M168)</f>
        <v>1.0076756331552927</v>
      </c>
      <c r="N179">
        <f>AVERAGE(N163:N172)</f>
        <v>0.67859107457128631</v>
      </c>
    </row>
    <row r="180" spans="12:15" x14ac:dyDescent="0.2">
      <c r="L180" t="s">
        <v>2</v>
      </c>
      <c r="M180">
        <f>STDEV(M163:M168)</f>
        <v>4.0715477276894729E-2</v>
      </c>
      <c r="N180">
        <f>STDEV(N163:N172)</f>
        <v>0.18122129946409987</v>
      </c>
    </row>
    <row r="181" spans="12:15" x14ac:dyDescent="0.2">
      <c r="L181" t="s">
        <v>1</v>
      </c>
      <c r="N181">
        <f>TTEST(M163:M167,N163:N172,2,2)</f>
        <v>1.4485277360199987E-2</v>
      </c>
      <c r="O181" t="str">
        <f>IF(AND(N181&gt;=0.01, N181&lt;0.05), "Significativo *", IF(AND(N181&gt;=0.001, N181&lt;0.01), "Significativo **", IF(N181&lt;0.001, "Significativo ***", "Non significativo")))</f>
        <v>Significativo *</v>
      </c>
    </row>
    <row r="183" spans="12:15" x14ac:dyDescent="0.2">
      <c r="L183" t="s">
        <v>36</v>
      </c>
      <c r="M183" t="s">
        <v>0</v>
      </c>
    </row>
    <row r="184" spans="12:15" x14ac:dyDescent="0.2">
      <c r="L184">
        <f>M179</f>
        <v>1.0076756331552927</v>
      </c>
      <c r="M184">
        <f>N179</f>
        <v>0.67859107457128631</v>
      </c>
    </row>
    <row r="185" spans="12:15" x14ac:dyDescent="0.2">
      <c r="L185">
        <f>M180</f>
        <v>4.0715477276894729E-2</v>
      </c>
      <c r="M185">
        <f>N180</f>
        <v>0.18122129946409987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C156" zoomScale="108" workbookViewId="0">
      <selection activeCell="J161" sqref="J161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37</v>
      </c>
      <c r="O1" s="19" t="s">
        <v>38</v>
      </c>
      <c r="P1" s="19" t="s">
        <v>39</v>
      </c>
      <c r="Q1" s="19" t="s">
        <v>40</v>
      </c>
      <c r="R1" s="19" t="s">
        <v>41</v>
      </c>
      <c r="S1" s="18" t="s">
        <v>10</v>
      </c>
    </row>
    <row r="2" spans="1:19" x14ac:dyDescent="0.2">
      <c r="A2" s="17" t="s">
        <v>42</v>
      </c>
      <c r="B2" s="16" t="s">
        <v>43</v>
      </c>
      <c r="C2" s="4" t="s">
        <v>81</v>
      </c>
      <c r="D2" s="4"/>
      <c r="E2" s="15">
        <f>P19</f>
        <v>27.0228</v>
      </c>
      <c r="F2" s="4">
        <f>AVERAGE(E2)</f>
        <v>27.0228</v>
      </c>
      <c r="G2" s="4">
        <f>SUM(F2,-F9)</f>
        <v>-0.24200000000000088</v>
      </c>
      <c r="H2" s="4">
        <f>SUM(G5,-G2)</f>
        <v>-2.3612000000000002</v>
      </c>
      <c r="I2" s="14">
        <f>POWER(2,-H2)</f>
        <v>5.1379754612298152</v>
      </c>
      <c r="K2" s="17" t="s">
        <v>28</v>
      </c>
      <c r="L2" s="16" t="s">
        <v>27</v>
      </c>
      <c r="M2" s="4" t="s">
        <v>81</v>
      </c>
      <c r="N2" s="4"/>
      <c r="O2" s="15">
        <f>P19</f>
        <v>27.0228</v>
      </c>
      <c r="P2" s="4">
        <f>AVERAGE(O2)</f>
        <v>27.0228</v>
      </c>
      <c r="Q2" s="4">
        <f>SUM(P2,-P9)</f>
        <v>-0.24200000000000088</v>
      </c>
      <c r="R2" s="4">
        <f>SUM(Q5,-Q2)</f>
        <v>3.1600000000000961E-2</v>
      </c>
      <c r="S2" s="14">
        <f>POWER(2,-R2)</f>
        <v>0.97833468781950816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27.0228</v>
      </c>
      <c r="F5" s="4">
        <f>AVERAGE(E5:E6)</f>
        <v>27.0228</v>
      </c>
      <c r="G5" s="4">
        <f>SUM(F5,-F12)</f>
        <v>-2.6032000000000011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26.991800000000001</v>
      </c>
      <c r="P5" s="4">
        <f>AVERAGE(O5:O6)</f>
        <v>26.991800000000001</v>
      </c>
      <c r="Q5" s="4">
        <f>SUM(P5,-P12)</f>
        <v>-0.21039999999999992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27.264800000000001</v>
      </c>
      <c r="F9" s="4">
        <f>AVERAGE(E9)</f>
        <v>27.264800000000001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27.264800000000001</v>
      </c>
      <c r="P9" s="4">
        <f>AVERAGE(O9)</f>
        <v>27.264800000000001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29.626000000000001</v>
      </c>
      <c r="F12" s="4">
        <f>AVERAGE(E12:E13)</f>
        <v>29.626000000000001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27.202200000000001</v>
      </c>
      <c r="P12" s="4">
        <f>AVERAGE(O12:O13)</f>
        <v>27.202200000000001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22</v>
      </c>
      <c r="B18" s="16" t="s">
        <v>29</v>
      </c>
      <c r="C18" s="4" t="s">
        <v>81</v>
      </c>
      <c r="D18" s="4"/>
      <c r="E18" s="15">
        <f>P19</f>
        <v>27.0228</v>
      </c>
      <c r="F18" s="4">
        <f>AVERAGE(E18:E19)</f>
        <v>27.0228</v>
      </c>
      <c r="G18" s="4">
        <f>SUM(F18,-F25)</f>
        <v>-0.24200000000000088</v>
      </c>
      <c r="H18" s="4">
        <f>SUM(G21,-G18)</f>
        <v>-2.6380999999999979</v>
      </c>
      <c r="I18" s="14">
        <f>POWER(2,-H18)</f>
        <v>6.2251128894341115</v>
      </c>
      <c r="O18" s="13" t="s">
        <v>21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25" t="s">
        <v>74</v>
      </c>
      <c r="O19" s="25">
        <v>27.264800000000001</v>
      </c>
      <c r="P19" s="25">
        <v>27.0228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74</v>
      </c>
      <c r="O20" s="25">
        <v>27.202200000000001</v>
      </c>
      <c r="P20" s="25">
        <v>26.991800000000001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26.991800000000001</v>
      </c>
      <c r="F21" s="4">
        <f>AVERAGE(E21:E22)</f>
        <v>26.991800000000001</v>
      </c>
      <c r="G21" s="4">
        <f>SUM(F21,-F28)</f>
        <v>-2.8800999999999988</v>
      </c>
      <c r="H21" s="4"/>
      <c r="I21" s="5"/>
      <c r="N21" s="25" t="s">
        <v>20</v>
      </c>
      <c r="O21" s="25">
        <v>29.626000000000001</v>
      </c>
      <c r="P21" s="25">
        <v>27.0228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5">
        <v>29.8719</v>
      </c>
      <c r="P22" s="25">
        <v>26.991800000000001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27.264800000000001</v>
      </c>
      <c r="F25" s="4">
        <f>AVERAGE(E25:E26)</f>
        <v>27.264800000000001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29.8719</v>
      </c>
      <c r="F28" s="4">
        <f>AVERAGE(E28:E29)</f>
        <v>29.8719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28.635400000000001</v>
      </c>
      <c r="F35" s="4">
        <f>AVERAGE(E35)</f>
        <v>28.635400000000001</v>
      </c>
      <c r="G35" s="4">
        <f>SUM(F35,-F42)</f>
        <v>-0.38189999999999813</v>
      </c>
      <c r="H35" s="4">
        <f>SUM(G38,-G35)</f>
        <v>-0.32280000000000086</v>
      </c>
      <c r="I35" s="14">
        <f>POWER(2,-H35)</f>
        <v>1.2507556765399723</v>
      </c>
      <c r="K35" s="17" t="s">
        <v>31</v>
      </c>
      <c r="L35" s="16" t="s">
        <v>27</v>
      </c>
      <c r="M35" s="4" t="s">
        <v>81</v>
      </c>
      <c r="N35" s="4"/>
      <c r="O35" s="15">
        <f>P53</f>
        <v>28.635400000000001</v>
      </c>
      <c r="P35" s="4">
        <f>AVERAGE(O35)</f>
        <v>28.635400000000001</v>
      </c>
      <c r="Q35" s="4">
        <f>SUM(P35,-P42)</f>
        <v>-0.38189999999999813</v>
      </c>
      <c r="R35" s="4">
        <f>SUM(Q38,-Q35)</f>
        <v>-5.9400000000000119E-2</v>
      </c>
      <c r="S35" s="14">
        <f>POWER(2,-R35)</f>
        <v>1.0420323016608974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28.635400000000001</v>
      </c>
      <c r="F38" s="4">
        <f>AVERAGE(E38:E39)</f>
        <v>28.635400000000001</v>
      </c>
      <c r="G38" s="4">
        <f>SUM(F38,-F45)</f>
        <v>-0.70469999999999899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28.635300000000001</v>
      </c>
      <c r="P38" s="4">
        <f>AVERAGE(O38:O39)</f>
        <v>28.635300000000001</v>
      </c>
      <c r="Q38" s="4">
        <f>SUM(P38,-P45)</f>
        <v>-0.44129999999999825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29.017299999999999</v>
      </c>
      <c r="F42" s="4">
        <f>AVERAGE(E42)</f>
        <v>29.017299999999999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29.017299999999999</v>
      </c>
      <c r="P42" s="4">
        <f>AVERAGE(O42)</f>
        <v>29.017299999999999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29.3401</v>
      </c>
      <c r="F45" s="4">
        <f>AVERAGE(E45:E46)</f>
        <v>29.3401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29.076599999999999</v>
      </c>
      <c r="P45" s="4">
        <f>AVERAGE(O45:O46)</f>
        <v>29.076599999999999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28.635400000000001</v>
      </c>
      <c r="F51" s="4">
        <f>AVERAGE(E51:E52)</f>
        <v>28.635400000000001</v>
      </c>
      <c r="G51" s="4">
        <f>SUM(F51,-F58)</f>
        <v>-0.38189999999999813</v>
      </c>
      <c r="H51" s="4">
        <f>SUM(G54,-G51)</f>
        <v>-0.26849999999999952</v>
      </c>
      <c r="I51" s="14">
        <f>POWER(2,-H51)</f>
        <v>1.2045547757716033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75</v>
      </c>
      <c r="O53">
        <v>29.017299999999999</v>
      </c>
      <c r="P53">
        <v>28.635400000000001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28.635300000000001</v>
      </c>
      <c r="F54" s="4">
        <f>AVERAGE(E54:E55)</f>
        <v>28.635300000000001</v>
      </c>
      <c r="G54" s="4">
        <f>SUM(F54,-F61)</f>
        <v>-0.65039999999999765</v>
      </c>
      <c r="H54" s="4"/>
      <c r="I54" s="5"/>
      <c r="N54" t="s">
        <v>75</v>
      </c>
      <c r="O54">
        <v>29.076599999999999</v>
      </c>
      <c r="P54">
        <v>28.635300000000001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29.3401</v>
      </c>
      <c r="P55">
        <v>28.635400000000001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29.285699999999999</v>
      </c>
      <c r="P56">
        <v>28.635300000000001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29.017299999999999</v>
      </c>
      <c r="F58" s="4">
        <f>AVERAGE(E58:E59)</f>
        <v>29.017299999999999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29.285699999999999</v>
      </c>
      <c r="F61" s="4">
        <f>AVERAGE(E61:E62)</f>
        <v>29.285699999999999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23</v>
      </c>
      <c r="B67" s="16" t="s">
        <v>27</v>
      </c>
      <c r="C67" s="4" t="s">
        <v>81</v>
      </c>
      <c r="D67" s="4"/>
      <c r="E67" s="15">
        <f>P87</f>
        <v>27.086099999999998</v>
      </c>
      <c r="F67" s="4">
        <f>AVERAGE(E67)</f>
        <v>27.086099999999998</v>
      </c>
      <c r="G67" s="4">
        <f>SUM(F67,-F74)</f>
        <v>-3.6599999999999966E-2</v>
      </c>
      <c r="H67" s="4">
        <f>SUM(G70,-G67)</f>
        <v>-4.0827999999999989</v>
      </c>
      <c r="I67" s="14">
        <f>POWER(2,-H67)</f>
        <v>16.945144096336659</v>
      </c>
      <c r="K67" s="17" t="s">
        <v>33</v>
      </c>
      <c r="L67" s="16" t="s">
        <v>27</v>
      </c>
      <c r="M67" s="4" t="s">
        <v>81</v>
      </c>
      <c r="N67" s="4"/>
      <c r="O67" s="15">
        <f>P87</f>
        <v>27.086099999999998</v>
      </c>
      <c r="P67" s="4">
        <f>AVERAGE(O67)</f>
        <v>27.086099999999998</v>
      </c>
      <c r="Q67" s="4">
        <f>SUM(P67,-P74)</f>
        <v>-3.6599999999999966E-2</v>
      </c>
      <c r="R67" s="4">
        <f>SUM(Q70,-Q67)</f>
        <v>9.0699999999998226E-2</v>
      </c>
      <c r="S67" s="14">
        <f>POWER(2,-R67)</f>
        <v>0.93906700050699732</v>
      </c>
      <c r="BF67" s="17" t="s">
        <v>19</v>
      </c>
      <c r="BG67" s="16" t="s">
        <v>27</v>
      </c>
      <c r="BH67" s="4" t="s">
        <v>81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81</v>
      </c>
      <c r="D68" s="7"/>
      <c r="F68" s="4"/>
      <c r="G68" s="4"/>
      <c r="H68" s="4"/>
      <c r="I68" s="5"/>
      <c r="K68" s="4" t="s">
        <v>5</v>
      </c>
      <c r="L68" s="7"/>
      <c r="M68" s="4" t="s">
        <v>81</v>
      </c>
      <c r="N68" s="7"/>
      <c r="P68" s="4"/>
      <c r="Q68" s="4"/>
      <c r="R68" s="4"/>
      <c r="S68" s="5"/>
      <c r="BF68" s="4" t="s">
        <v>5</v>
      </c>
      <c r="BG68" s="7"/>
      <c r="BH68" s="4" t="s">
        <v>81</v>
      </c>
      <c r="BI68" s="7"/>
      <c r="BK68" s="4"/>
      <c r="BL68" s="4"/>
      <c r="BM68" s="4"/>
      <c r="BN68" s="5"/>
      <c r="BP68" s="4" t="s">
        <v>5</v>
      </c>
      <c r="BQ68" s="7"/>
      <c r="BR68" s="4" t="s">
        <v>81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81</v>
      </c>
      <c r="D70" s="6"/>
      <c r="E70">
        <f>P89</f>
        <v>27.121700000000001</v>
      </c>
      <c r="F70" s="4">
        <f>AVERAGE(E70:E71)</f>
        <v>27.121700000000001</v>
      </c>
      <c r="G70" s="4">
        <f>SUM(F70,-F77)</f>
        <v>-4.1193999999999988</v>
      </c>
      <c r="H70" s="4"/>
      <c r="I70" s="5"/>
      <c r="K70" s="4" t="s">
        <v>6</v>
      </c>
      <c r="L70" s="7"/>
      <c r="M70" s="4" t="s">
        <v>81</v>
      </c>
      <c r="N70" s="6"/>
      <c r="O70" s="15">
        <f>P88</f>
        <v>27.086099999999998</v>
      </c>
      <c r="P70" s="4">
        <f>AVERAGE(O70:O71)</f>
        <v>27.086099999999998</v>
      </c>
      <c r="Q70" s="4">
        <f>SUM(P70,-P77)</f>
        <v>5.4099999999998261E-2</v>
      </c>
      <c r="R70" s="4"/>
      <c r="S70" s="5"/>
      <c r="BF70" s="4" t="s">
        <v>6</v>
      </c>
      <c r="BG70" s="7"/>
      <c r="BH70" s="4" t="s">
        <v>81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27.122699999999998</v>
      </c>
      <c r="F74" s="4">
        <f>AVERAGE(E74)</f>
        <v>27.122699999999998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27.122699999999998</v>
      </c>
      <c r="P74" s="4">
        <f>AVERAGE(O74)</f>
        <v>27.122699999999998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31.241099999999999</v>
      </c>
      <c r="F77" s="4">
        <f>AVERAGE(E77:E78)</f>
        <v>31.241099999999999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27.032</v>
      </c>
      <c r="P77" s="4">
        <f>AVERAGE(O77:O78)</f>
        <v>27.032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23</v>
      </c>
      <c r="B83" s="16" t="s">
        <v>29</v>
      </c>
      <c r="C83" s="4" t="s">
        <v>81</v>
      </c>
      <c r="D83" s="4"/>
      <c r="E83" s="15">
        <f>P87</f>
        <v>27.086099999999998</v>
      </c>
      <c r="F83" s="4">
        <f>AVERAGE(E83:E84)</f>
        <v>27.086099999999998</v>
      </c>
      <c r="G83" s="4">
        <f>SUM(F83,-F90)</f>
        <v>-3.6599999999999966E-2</v>
      </c>
      <c r="H83" s="4">
        <f>SUM(G86,-G83)</f>
        <v>-3.5716000000000001</v>
      </c>
      <c r="I83" s="14">
        <f>POWER(2,-H83)</f>
        <v>11.889366985941326</v>
      </c>
      <c r="BF83" s="17" t="s">
        <v>19</v>
      </c>
      <c r="BG83" s="16" t="s">
        <v>29</v>
      </c>
      <c r="BH83" s="4" t="s">
        <v>81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81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81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81</v>
      </c>
      <c r="D86" s="6"/>
      <c r="E86">
        <f>P90</f>
        <v>27.1157</v>
      </c>
      <c r="F86" s="4">
        <f>AVERAGE(E86:E87)</f>
        <v>27.1157</v>
      </c>
      <c r="G86" s="4">
        <f>SUM(F86,-F93)</f>
        <v>-3.6082000000000001</v>
      </c>
      <c r="H86" s="4"/>
      <c r="I86" s="5"/>
      <c r="O86" s="13" t="s">
        <v>21</v>
      </c>
      <c r="P86" s="13" t="s">
        <v>81</v>
      </c>
      <c r="BF86" s="4" t="s">
        <v>6</v>
      </c>
      <c r="BG86" s="7"/>
      <c r="BH86" s="4" t="s">
        <v>81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81</v>
      </c>
      <c r="D87" s="4"/>
      <c r="E87" s="8" t="s">
        <v>7</v>
      </c>
      <c r="F87" s="4"/>
      <c r="G87" s="4"/>
      <c r="H87" s="4"/>
      <c r="I87" s="5"/>
      <c r="N87" t="s">
        <v>76</v>
      </c>
      <c r="O87">
        <v>27.122699999999998</v>
      </c>
      <c r="P87">
        <v>27.086099999999998</v>
      </c>
      <c r="BF87" s="4" t="s">
        <v>6</v>
      </c>
      <c r="BG87" s="7"/>
      <c r="BH87" s="4" t="s">
        <v>81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76</v>
      </c>
      <c r="O88">
        <v>27.032</v>
      </c>
      <c r="P88">
        <v>27.086099999999998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31.241099999999999</v>
      </c>
      <c r="P89">
        <v>27.121700000000001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27.122699999999998</v>
      </c>
      <c r="F90" s="4">
        <f>AVERAGE(E90:E91)</f>
        <v>27.122699999999998</v>
      </c>
      <c r="G90" s="4"/>
      <c r="H90" s="4"/>
      <c r="I90" s="5"/>
      <c r="N90" t="s">
        <v>67</v>
      </c>
      <c r="O90">
        <v>30.7239</v>
      </c>
      <c r="P90">
        <v>27.1157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30.7239</v>
      </c>
      <c r="F93" s="4">
        <f>AVERAGE(E93:E94)</f>
        <v>30.7239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24</v>
      </c>
      <c r="B99" s="16" t="s">
        <v>27</v>
      </c>
      <c r="C99" s="4" t="s">
        <v>81</v>
      </c>
      <c r="D99" s="4"/>
      <c r="E99" s="15">
        <f>P119</f>
        <v>29.2681</v>
      </c>
      <c r="F99" s="4">
        <f>AVERAGE(E99)</f>
        <v>29.2681</v>
      </c>
      <c r="G99" s="4">
        <f>SUM(F99,-F106)</f>
        <v>-0.43329999999999913</v>
      </c>
      <c r="H99" s="4">
        <f>SUM(G102,-G99)</f>
        <v>1.9803999999999995</v>
      </c>
      <c r="I99" s="14">
        <f>POWER(2,-H99)</f>
        <v>0.25341959737434289</v>
      </c>
      <c r="K99" s="17" t="s">
        <v>34</v>
      </c>
      <c r="L99" s="16" t="s">
        <v>27</v>
      </c>
      <c r="M99" s="4" t="s">
        <v>81</v>
      </c>
      <c r="N99" s="4"/>
      <c r="O99" s="15">
        <f>P119</f>
        <v>29.2681</v>
      </c>
      <c r="P99" s="4">
        <f>AVERAGE(O99)</f>
        <v>29.2681</v>
      </c>
      <c r="Q99" s="4">
        <f>SUM(P99,-P106)</f>
        <v>-0.43329999999999913</v>
      </c>
      <c r="R99" s="4">
        <f>SUM(Q102,-Q99)</f>
        <v>-0.32460000000000022</v>
      </c>
      <c r="S99" s="14">
        <f>POWER(2,-R99)</f>
        <v>1.2523171744378629</v>
      </c>
    </row>
    <row r="100" spans="1:19" x14ac:dyDescent="0.2">
      <c r="A100" s="4" t="s">
        <v>5</v>
      </c>
      <c r="B100" s="7"/>
      <c r="C100" s="4" t="s">
        <v>81</v>
      </c>
      <c r="D100" s="7"/>
      <c r="F100" s="4"/>
      <c r="G100" s="4"/>
      <c r="H100" s="4"/>
      <c r="I100" s="5"/>
      <c r="K100" s="4" t="s">
        <v>5</v>
      </c>
      <c r="L100" s="7"/>
      <c r="M100" s="4" t="s">
        <v>81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81</v>
      </c>
      <c r="D102" s="6"/>
      <c r="E102">
        <f>P121</f>
        <v>29.2681</v>
      </c>
      <c r="F102" s="4">
        <f>AVERAGE(E102:E103)</f>
        <v>29.2681</v>
      </c>
      <c r="G102" s="4">
        <f>SUM(F102,-F109)</f>
        <v>1.5471000000000004</v>
      </c>
      <c r="H102" s="4"/>
      <c r="I102" s="5"/>
      <c r="K102" s="4" t="s">
        <v>6</v>
      </c>
      <c r="L102" s="7"/>
      <c r="M102" s="4" t="s">
        <v>81</v>
      </c>
      <c r="N102" s="6"/>
      <c r="O102" s="15">
        <f>P120</f>
        <v>29.015599999999999</v>
      </c>
      <c r="P102" s="4">
        <f>AVERAGE(O102:O103)</f>
        <v>29.015599999999999</v>
      </c>
      <c r="Q102" s="4">
        <f>SUM(P102,-P109)</f>
        <v>-0.75789999999999935</v>
      </c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29.7014</v>
      </c>
      <c r="F106" s="4">
        <f>AVERAGE(E106)</f>
        <v>29.7014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29.7014</v>
      </c>
      <c r="P106" s="4">
        <f>AVERAGE(O106)</f>
        <v>29.7014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27.721</v>
      </c>
      <c r="F109" s="4">
        <f>AVERAGE(E109:E110)</f>
        <v>27.721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29.773499999999999</v>
      </c>
      <c r="P109" s="4">
        <f>AVERAGE(O109:O110)</f>
        <v>29.773499999999999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24</v>
      </c>
      <c r="B115" s="16" t="s">
        <v>29</v>
      </c>
      <c r="C115" s="4" t="s">
        <v>81</v>
      </c>
      <c r="D115" s="4"/>
      <c r="E115" s="15">
        <f>P119</f>
        <v>29.2681</v>
      </c>
      <c r="F115" s="4">
        <f>AVERAGE(E115:E116)</f>
        <v>29.2681</v>
      </c>
      <c r="G115" s="4">
        <f>SUM(F115,-F122)</f>
        <v>-0.43329999999999913</v>
      </c>
      <c r="H115" s="4">
        <f>SUM(G118,-G115)</f>
        <v>1.8538999999999994</v>
      </c>
      <c r="I115" s="14">
        <f>POWER(2,-H115)</f>
        <v>0.27664351307562329</v>
      </c>
    </row>
    <row r="116" spans="1:16" x14ac:dyDescent="0.2">
      <c r="A116" s="4" t="s">
        <v>5</v>
      </c>
      <c r="B116" s="7"/>
      <c r="C116" s="4" t="s">
        <v>81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81</v>
      </c>
      <c r="D118" s="6"/>
      <c r="E118">
        <f>P122</f>
        <v>29.015599999999999</v>
      </c>
      <c r="F118" s="4">
        <f>AVERAGE(E118:E119)</f>
        <v>29.015599999999999</v>
      </c>
      <c r="G118" s="4">
        <f>SUM(F118,-F125)</f>
        <v>1.4206000000000003</v>
      </c>
      <c r="H118" s="4"/>
      <c r="I118" s="5"/>
      <c r="O118" s="13" t="s">
        <v>21</v>
      </c>
      <c r="P118" s="13" t="s">
        <v>81</v>
      </c>
    </row>
    <row r="119" spans="1:16" x14ac:dyDescent="0.2">
      <c r="A119" s="4" t="s">
        <v>6</v>
      </c>
      <c r="B119" s="7"/>
      <c r="C119" s="4" t="s">
        <v>81</v>
      </c>
      <c r="D119" s="4"/>
      <c r="E119" s="8" t="s">
        <v>7</v>
      </c>
      <c r="F119" s="4"/>
      <c r="G119" s="4"/>
      <c r="H119" s="4"/>
      <c r="I119" s="5"/>
      <c r="N119" s="26" t="s">
        <v>77</v>
      </c>
      <c r="O119" s="26">
        <v>29.7014</v>
      </c>
      <c r="P119" s="26">
        <v>29.2681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78</v>
      </c>
      <c r="O120" s="26">
        <v>29.773499999999999</v>
      </c>
      <c r="P120" s="26">
        <v>29.015599999999999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44</v>
      </c>
      <c r="O121" s="26">
        <v>27.721</v>
      </c>
      <c r="P121" s="26">
        <v>29.2681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29.7014</v>
      </c>
      <c r="F122" s="4">
        <f>AVERAGE(E122:E123)</f>
        <v>29.7014</v>
      </c>
      <c r="G122" s="4"/>
      <c r="H122" s="4"/>
      <c r="I122" s="5"/>
      <c r="N122" s="26" t="s">
        <v>44</v>
      </c>
      <c r="O122" s="26">
        <v>27.594999999999999</v>
      </c>
      <c r="P122" s="26">
        <v>29.015599999999999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27.594999999999999</v>
      </c>
      <c r="F125" s="4">
        <f>AVERAGE(E125:E126)</f>
        <v>27.594999999999999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16</v>
      </c>
      <c r="B130" s="19" t="s">
        <v>15</v>
      </c>
      <c r="C130" s="19" t="s">
        <v>14</v>
      </c>
      <c r="D130" s="19" t="s">
        <v>13</v>
      </c>
      <c r="E130" s="19" t="s">
        <v>12</v>
      </c>
      <c r="F130" s="19" t="s">
        <v>11</v>
      </c>
      <c r="G130" s="19" t="s">
        <v>25</v>
      </c>
      <c r="H130" s="19" t="s">
        <v>26</v>
      </c>
      <c r="I130" s="18" t="s">
        <v>10</v>
      </c>
      <c r="K130" s="20" t="s">
        <v>16</v>
      </c>
      <c r="L130" s="19" t="s">
        <v>15</v>
      </c>
      <c r="M130" s="19" t="s">
        <v>14</v>
      </c>
      <c r="N130" s="19" t="s">
        <v>13</v>
      </c>
      <c r="O130" s="19" t="s">
        <v>12</v>
      </c>
      <c r="P130" s="19" t="s">
        <v>11</v>
      </c>
      <c r="Q130" s="19" t="s">
        <v>25</v>
      </c>
      <c r="R130" s="19" t="s">
        <v>26</v>
      </c>
      <c r="S130" s="18" t="s">
        <v>10</v>
      </c>
    </row>
    <row r="131" spans="1:19" x14ac:dyDescent="0.2">
      <c r="A131" s="17" t="s">
        <v>9</v>
      </c>
      <c r="B131" s="16" t="s">
        <v>27</v>
      </c>
      <c r="C131" s="4" t="s">
        <v>81</v>
      </c>
      <c r="D131" s="4"/>
      <c r="E131" s="15">
        <f>P151</f>
        <v>28.635400000000001</v>
      </c>
      <c r="F131" s="4">
        <f>AVERAGE(E131)</f>
        <v>28.635400000000001</v>
      </c>
      <c r="G131" s="4">
        <f>SUM(F131,-F138)</f>
        <v>0.4269999999999996</v>
      </c>
      <c r="H131" s="4">
        <f>SUM(G134,-G131)</f>
        <v>-1.6656999999999975</v>
      </c>
      <c r="I131" s="14">
        <f>POWER(2,-H131)</f>
        <v>3.1726755648285638</v>
      </c>
      <c r="K131" s="17" t="s">
        <v>35</v>
      </c>
      <c r="L131" s="16" t="s">
        <v>27</v>
      </c>
      <c r="M131" s="4" t="s">
        <v>81</v>
      </c>
      <c r="N131" s="4"/>
      <c r="O131" s="15">
        <f>P151</f>
        <v>28.635400000000001</v>
      </c>
      <c r="P131" s="4">
        <f>AVERAGE(O131)</f>
        <v>28.635400000000001</v>
      </c>
      <c r="Q131" s="4">
        <f>SUM(P131,-P138)</f>
        <v>0.4269999999999996</v>
      </c>
      <c r="R131" s="4">
        <f>SUM(Q134,-Q131)</f>
        <v>7.8299999999998704E-2</v>
      </c>
      <c r="S131" s="14">
        <f>POWER(2,-R131)</f>
        <v>0.94717309101234026</v>
      </c>
    </row>
    <row r="132" spans="1:19" x14ac:dyDescent="0.2">
      <c r="A132" s="4" t="s">
        <v>5</v>
      </c>
      <c r="B132" s="7"/>
      <c r="C132" s="4" t="s">
        <v>81</v>
      </c>
      <c r="D132" s="7"/>
      <c r="F132" s="4"/>
      <c r="G132" s="4"/>
      <c r="H132" s="4"/>
      <c r="I132" s="5"/>
      <c r="K132" s="4" t="s">
        <v>5</v>
      </c>
      <c r="L132" s="7"/>
      <c r="M132" s="4" t="s">
        <v>81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81</v>
      </c>
      <c r="D134" s="6"/>
      <c r="E134">
        <f>P153</f>
        <v>28.101400000000002</v>
      </c>
      <c r="F134" s="4">
        <f>AVERAGE(E134:E135)</f>
        <v>28.101400000000002</v>
      </c>
      <c r="G134" s="4">
        <f>SUM(F134,-F141)</f>
        <v>-1.2386999999999979</v>
      </c>
      <c r="H134" s="4"/>
      <c r="I134" s="5"/>
      <c r="K134" s="4" t="s">
        <v>6</v>
      </c>
      <c r="L134" s="7"/>
      <c r="M134" s="4" t="s">
        <v>81</v>
      </c>
      <c r="N134" s="6"/>
      <c r="O134" s="15">
        <f>P152</f>
        <v>28.713699999999999</v>
      </c>
      <c r="P134" s="4">
        <f>AVERAGE(O134:O135)</f>
        <v>28.713699999999999</v>
      </c>
      <c r="Q134" s="4">
        <f>SUM(P134,-P141)</f>
        <v>0.50529999999999831</v>
      </c>
      <c r="R134" s="4"/>
      <c r="S134" s="5"/>
    </row>
    <row r="135" spans="1:19" x14ac:dyDescent="0.2">
      <c r="A135" s="4" t="s">
        <v>6</v>
      </c>
      <c r="B135" s="7"/>
      <c r="C135" s="4" t="s">
        <v>81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81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21</v>
      </c>
      <c r="D138" s="7"/>
      <c r="E138" s="10">
        <f>O151</f>
        <v>28.208400000000001</v>
      </c>
      <c r="F138" s="4">
        <f>AVERAGE(E138)</f>
        <v>28.208400000000001</v>
      </c>
      <c r="G138" s="4"/>
      <c r="H138" s="4"/>
      <c r="I138" s="5"/>
      <c r="K138" s="4" t="s">
        <v>8</v>
      </c>
      <c r="L138" s="7"/>
      <c r="M138" s="4" t="s">
        <v>21</v>
      </c>
      <c r="N138" s="7"/>
      <c r="O138" s="10">
        <f>O151</f>
        <v>28.208400000000001</v>
      </c>
      <c r="P138" s="4">
        <f>AVERAGE(O138)</f>
        <v>28.208400000000001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21</v>
      </c>
      <c r="D139" s="7"/>
      <c r="F139" s="4"/>
      <c r="G139" s="4"/>
      <c r="H139" s="4"/>
      <c r="I139" s="5"/>
      <c r="K139" s="4" t="s">
        <v>5</v>
      </c>
      <c r="L139" s="7"/>
      <c r="M139" s="4" t="s">
        <v>21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21</v>
      </c>
      <c r="D141" s="6"/>
      <c r="E141">
        <f>O153</f>
        <v>29.3401</v>
      </c>
      <c r="F141" s="4">
        <f>AVERAGE(E141:E142)</f>
        <v>29.3401</v>
      </c>
      <c r="G141" s="4"/>
      <c r="H141" s="4"/>
      <c r="I141" s="5"/>
      <c r="K141" s="4" t="s">
        <v>6</v>
      </c>
      <c r="L141" s="7"/>
      <c r="M141" s="4" t="s">
        <v>21</v>
      </c>
      <c r="N141" s="6"/>
      <c r="O141" s="21">
        <f>O152</f>
        <v>28.208400000000001</v>
      </c>
      <c r="P141" s="4">
        <f>AVERAGE(O141:O142)</f>
        <v>28.208400000000001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21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16</v>
      </c>
      <c r="B146" s="19" t="s">
        <v>15</v>
      </c>
      <c r="C146" s="19" t="s">
        <v>14</v>
      </c>
      <c r="D146" s="19" t="s">
        <v>13</v>
      </c>
      <c r="E146" s="19" t="s">
        <v>12</v>
      </c>
      <c r="F146" s="19" t="s">
        <v>11</v>
      </c>
      <c r="G146" s="19" t="s">
        <v>25</v>
      </c>
      <c r="H146" s="19" t="s">
        <v>26</v>
      </c>
      <c r="I146" s="18" t="s">
        <v>10</v>
      </c>
    </row>
    <row r="147" spans="1:16" x14ac:dyDescent="0.2">
      <c r="A147" s="17" t="s">
        <v>9</v>
      </c>
      <c r="B147" s="16" t="s">
        <v>29</v>
      </c>
      <c r="C147" s="4" t="s">
        <v>81</v>
      </c>
      <c r="D147" s="4"/>
      <c r="E147" s="15">
        <f>P151</f>
        <v>28.635400000000001</v>
      </c>
      <c r="F147" s="4">
        <f>AVERAGE(E147:E148)</f>
        <v>28.635400000000001</v>
      </c>
      <c r="G147" s="4">
        <f>SUM(F147,-F154)</f>
        <v>0.4269999999999996</v>
      </c>
      <c r="H147" s="4">
        <f>SUM(G150,-G147)</f>
        <v>-1.3608999999999973</v>
      </c>
      <c r="I147" s="14">
        <f>POWER(2,-H147)</f>
        <v>2.5684535801728479</v>
      </c>
    </row>
    <row r="148" spans="1:16" x14ac:dyDescent="0.2">
      <c r="A148" s="4" t="s">
        <v>5</v>
      </c>
      <c r="B148" s="7"/>
      <c r="C148" s="4" t="s">
        <v>81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81</v>
      </c>
      <c r="D150" s="6"/>
      <c r="E150">
        <f>P154</f>
        <v>28.351800000000001</v>
      </c>
      <c r="F150" s="4">
        <f>AVERAGE(E150:E151)</f>
        <v>28.351800000000001</v>
      </c>
      <c r="G150" s="4">
        <f>SUM(F150,-F157)</f>
        <v>-0.93389999999999773</v>
      </c>
      <c r="H150" s="4"/>
      <c r="I150" s="5"/>
      <c r="O150" s="13" t="s">
        <v>21</v>
      </c>
      <c r="P150" s="13" t="s">
        <v>81</v>
      </c>
    </row>
    <row r="151" spans="1:16" x14ac:dyDescent="0.2">
      <c r="A151" s="4" t="s">
        <v>6</v>
      </c>
      <c r="B151" s="7"/>
      <c r="C151" s="4" t="s">
        <v>81</v>
      </c>
      <c r="D151" s="4"/>
      <c r="E151" s="8" t="s">
        <v>7</v>
      </c>
      <c r="F151" s="4"/>
      <c r="G151" s="4"/>
      <c r="H151" s="4"/>
      <c r="I151" s="5"/>
      <c r="N151" s="9" t="s">
        <v>79</v>
      </c>
      <c r="O151" s="9">
        <v>28.208400000000001</v>
      </c>
      <c r="P151" s="9">
        <v>28.635400000000001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79</v>
      </c>
      <c r="O152" s="9">
        <v>28.208400000000001</v>
      </c>
      <c r="P152" s="9">
        <v>28.713699999999999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45</v>
      </c>
      <c r="O153" s="9">
        <v>29.3401</v>
      </c>
      <c r="P153" s="9">
        <v>28.101400000000002</v>
      </c>
    </row>
    <row r="154" spans="1:16" ht="17" thickTop="1" x14ac:dyDescent="0.2">
      <c r="A154" s="4" t="s">
        <v>8</v>
      </c>
      <c r="B154" s="7"/>
      <c r="C154" s="4" t="s">
        <v>21</v>
      </c>
      <c r="D154" s="7"/>
      <c r="E154" s="10">
        <f>O151</f>
        <v>28.208400000000001</v>
      </c>
      <c r="F154" s="4">
        <f>AVERAGE(E154:E155)</f>
        <v>28.208400000000001</v>
      </c>
      <c r="G154" s="4"/>
      <c r="H154" s="4"/>
      <c r="I154" s="5"/>
      <c r="N154" s="9" t="s">
        <v>45</v>
      </c>
      <c r="O154" s="9">
        <v>29.285699999999999</v>
      </c>
      <c r="P154" s="9">
        <v>28.351800000000001</v>
      </c>
    </row>
    <row r="155" spans="1:16" x14ac:dyDescent="0.2">
      <c r="A155" s="4" t="s">
        <v>5</v>
      </c>
      <c r="B155" s="7"/>
      <c r="C155" s="4" t="s">
        <v>21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21</v>
      </c>
      <c r="D157" s="6"/>
      <c r="E157">
        <f>O154</f>
        <v>29.285699999999999</v>
      </c>
      <c r="F157" s="4">
        <f>AVERAGE(E157:E158)</f>
        <v>29.285699999999999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21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36</v>
      </c>
      <c r="N162" t="s">
        <v>0</v>
      </c>
    </row>
    <row r="163" spans="12:15" x14ac:dyDescent="0.2">
      <c r="M163">
        <f>S2</f>
        <v>0.97833468781950816</v>
      </c>
      <c r="N163" s="1">
        <f>I2</f>
        <v>5.1379754612298152</v>
      </c>
    </row>
    <row r="164" spans="12:15" x14ac:dyDescent="0.2">
      <c r="M164">
        <f>S35</f>
        <v>1.0420323016608974</v>
      </c>
      <c r="N164">
        <f>I18</f>
        <v>6.2251128894341115</v>
      </c>
    </row>
    <row r="165" spans="12:15" x14ac:dyDescent="0.2">
      <c r="M165">
        <f>S67</f>
        <v>0.93906700050699732</v>
      </c>
      <c r="N165">
        <f>I35</f>
        <v>1.2507556765399723</v>
      </c>
    </row>
    <row r="166" spans="12:15" x14ac:dyDescent="0.2">
      <c r="M166" s="1">
        <f>S99</f>
        <v>1.2523171744378629</v>
      </c>
      <c r="N166" s="1">
        <f>I67</f>
        <v>16.945144096336659</v>
      </c>
    </row>
    <row r="167" spans="12:15" x14ac:dyDescent="0.2">
      <c r="M167" s="1">
        <f>S131</f>
        <v>0.94717309101234026</v>
      </c>
      <c r="N167">
        <f>I83</f>
        <v>11.889366985941326</v>
      </c>
    </row>
    <row r="168" spans="12:15" x14ac:dyDescent="0.2">
      <c r="N168">
        <f>I99</f>
        <v>0.25341959737434289</v>
      </c>
    </row>
    <row r="169" spans="12:15" x14ac:dyDescent="0.2">
      <c r="N169">
        <f>I115</f>
        <v>0.27664351307562329</v>
      </c>
    </row>
    <row r="170" spans="12:15" x14ac:dyDescent="0.2">
      <c r="N170">
        <f>I131</f>
        <v>3.1726755648285638</v>
      </c>
    </row>
    <row r="171" spans="12:15" x14ac:dyDescent="0.2">
      <c r="N171">
        <f>I147</f>
        <v>2.5684535801728479</v>
      </c>
    </row>
    <row r="174" spans="12:15" x14ac:dyDescent="0.2">
      <c r="L174" t="s">
        <v>3</v>
      </c>
      <c r="M174">
        <f>AVERAGE(M163:M168)</f>
        <v>1.0317848510875212</v>
      </c>
      <c r="N174">
        <f>AVERAGE(N163:N172)</f>
        <v>5.3021719294370291</v>
      </c>
    </row>
    <row r="175" spans="12:15" x14ac:dyDescent="0.2">
      <c r="L175" t="s">
        <v>2</v>
      </c>
      <c r="M175">
        <f>STDEV(M163:M168)</f>
        <v>0.1297614981400719</v>
      </c>
      <c r="N175">
        <f>STDEV(N163:N172)</f>
        <v>5.689864898394263</v>
      </c>
    </row>
    <row r="176" spans="12:15" x14ac:dyDescent="0.2">
      <c r="L176" t="s">
        <v>1</v>
      </c>
      <c r="N176">
        <f>TTEST(M163:M167,N163:N172,2,2)</f>
        <v>0.12531541493586704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36</v>
      </c>
      <c r="M178" t="s">
        <v>0</v>
      </c>
    </row>
    <row r="179" spans="12:13" x14ac:dyDescent="0.2">
      <c r="L179">
        <f>M174</f>
        <v>1.0317848510875212</v>
      </c>
      <c r="M179">
        <f>N174</f>
        <v>5.3021719294370291</v>
      </c>
    </row>
    <row r="180" spans="12:13" x14ac:dyDescent="0.2">
      <c r="L180">
        <f>M175</f>
        <v>0.1297614981400719</v>
      </c>
      <c r="M180">
        <f>N175</f>
        <v>5.689864898394263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A161" workbookViewId="0">
      <selection activeCell="M180" sqref="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37</v>
      </c>
      <c r="O1" s="19" t="s">
        <v>38</v>
      </c>
      <c r="P1" s="19" t="s">
        <v>39</v>
      </c>
      <c r="Q1" s="19" t="s">
        <v>40</v>
      </c>
      <c r="R1" s="19" t="s">
        <v>41</v>
      </c>
      <c r="S1" s="18" t="s">
        <v>10</v>
      </c>
    </row>
    <row r="2" spans="1:19" x14ac:dyDescent="0.2">
      <c r="A2" s="17" t="s">
        <v>42</v>
      </c>
      <c r="B2" s="16" t="s">
        <v>43</v>
      </c>
      <c r="C2" s="4" t="s">
        <v>81</v>
      </c>
      <c r="D2" s="4"/>
      <c r="E2" s="15">
        <f>P19</f>
        <v>27.0228</v>
      </c>
      <c r="F2" s="4">
        <f>AVERAGE(E2)</f>
        <v>27.0228</v>
      </c>
      <c r="G2" s="4">
        <f>SUM(F2,-F9)</f>
        <v>-0.24200000000000088</v>
      </c>
      <c r="H2" s="4">
        <f>SUM(G5,-G2)</f>
        <v>-2.3612000000000002</v>
      </c>
      <c r="I2" s="14">
        <f>POWER(2,-H2)</f>
        <v>5.1379754612298152</v>
      </c>
      <c r="K2" s="17" t="s">
        <v>28</v>
      </c>
      <c r="L2" s="16" t="s">
        <v>27</v>
      </c>
      <c r="M2" s="4" t="s">
        <v>81</v>
      </c>
      <c r="N2" s="4"/>
      <c r="O2" s="15">
        <f>P19</f>
        <v>27.0228</v>
      </c>
      <c r="P2" s="4">
        <f>AVERAGE(O2)</f>
        <v>27.0228</v>
      </c>
      <c r="Q2" s="4">
        <f>SUM(P2,-P9)</f>
        <v>-0.24200000000000088</v>
      </c>
      <c r="R2" s="4">
        <f>SUM(Q5,-Q2)</f>
        <v>3.1600000000000961E-2</v>
      </c>
      <c r="S2" s="14">
        <f>POWER(2,-R2)</f>
        <v>0.97833468781950816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27.0228</v>
      </c>
      <c r="F5" s="4">
        <f>AVERAGE(E5:E6)</f>
        <v>27.0228</v>
      </c>
      <c r="G5" s="4">
        <f>SUM(F5,-F12)</f>
        <v>-2.6032000000000011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26.991800000000001</v>
      </c>
      <c r="P5" s="4">
        <f>AVERAGE(O5:O6)</f>
        <v>26.991800000000001</v>
      </c>
      <c r="Q5" s="4">
        <f>SUM(P5,-P12)</f>
        <v>-0.21039999999999992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27.264800000000001</v>
      </c>
      <c r="F9" s="4">
        <f>AVERAGE(E9)</f>
        <v>27.264800000000001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27.264800000000001</v>
      </c>
      <c r="P9" s="4">
        <f>AVERAGE(O9)</f>
        <v>27.264800000000001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29.626000000000001</v>
      </c>
      <c r="F12" s="4">
        <f>AVERAGE(E12:E13)</f>
        <v>29.626000000000001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27.202200000000001</v>
      </c>
      <c r="P12" s="4">
        <f>AVERAGE(O12:O13)</f>
        <v>27.202200000000001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22</v>
      </c>
      <c r="B18" s="16" t="s">
        <v>29</v>
      </c>
      <c r="C18" s="4" t="s">
        <v>81</v>
      </c>
      <c r="D18" s="4"/>
      <c r="E18" s="15">
        <f>P19</f>
        <v>27.0228</v>
      </c>
      <c r="F18" s="4">
        <f>AVERAGE(E18:E19)</f>
        <v>27.0228</v>
      </c>
      <c r="G18" s="4">
        <f>SUM(F18,-F25)</f>
        <v>-0.24200000000000088</v>
      </c>
      <c r="H18" s="4">
        <f>SUM(G21,-G18)</f>
        <v>-2.6380999999999979</v>
      </c>
      <c r="I18" s="14">
        <f>POWER(2,-H18)</f>
        <v>6.2251128894341115</v>
      </c>
      <c r="O18" s="13" t="s">
        <v>21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25" t="s">
        <v>74</v>
      </c>
      <c r="O19" s="25">
        <v>27.264800000000001</v>
      </c>
      <c r="P19" s="25">
        <v>27.0228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74</v>
      </c>
      <c r="O20" s="25">
        <v>27.202200000000001</v>
      </c>
      <c r="P20" s="25">
        <v>26.991800000000001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26.991800000000001</v>
      </c>
      <c r="F21" s="4">
        <f>AVERAGE(E21:E22)</f>
        <v>26.991800000000001</v>
      </c>
      <c r="G21" s="4">
        <f>SUM(F21,-F28)</f>
        <v>-2.8800999999999988</v>
      </c>
      <c r="H21" s="4"/>
      <c r="I21" s="5"/>
      <c r="N21" s="25" t="s">
        <v>20</v>
      </c>
      <c r="O21" s="25">
        <v>29.626000000000001</v>
      </c>
      <c r="P21" s="25">
        <v>27.0228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5">
        <v>29.8719</v>
      </c>
      <c r="P22" s="25">
        <v>26.991800000000001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27.264800000000001</v>
      </c>
      <c r="F25" s="4">
        <f>AVERAGE(E25:E26)</f>
        <v>27.264800000000001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29.8719</v>
      </c>
      <c r="F28" s="4">
        <f>AVERAGE(E28:E29)</f>
        <v>29.8719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28.635400000000001</v>
      </c>
      <c r="F35" s="4">
        <f>AVERAGE(E35)</f>
        <v>28.635400000000001</v>
      </c>
      <c r="G35" s="4">
        <f>SUM(F35,-F42)</f>
        <v>-0.38189999999999813</v>
      </c>
      <c r="H35" s="4">
        <f>SUM(G38,-G35)</f>
        <v>-0.32280000000000086</v>
      </c>
      <c r="I35" s="14">
        <f>POWER(2,-H35)</f>
        <v>1.2507556765399723</v>
      </c>
      <c r="K35" s="17" t="s">
        <v>31</v>
      </c>
      <c r="L35" s="16" t="s">
        <v>27</v>
      </c>
      <c r="M35" s="4" t="s">
        <v>81</v>
      </c>
      <c r="N35" s="4"/>
      <c r="O35" s="15">
        <f>P53</f>
        <v>28.635400000000001</v>
      </c>
      <c r="P35" s="4">
        <f>AVERAGE(O35)</f>
        <v>28.635400000000001</v>
      </c>
      <c r="Q35" s="4">
        <f>SUM(P35,-P42)</f>
        <v>-0.38189999999999813</v>
      </c>
      <c r="R35" s="4">
        <f>SUM(Q38,-Q35)</f>
        <v>-5.9400000000000119E-2</v>
      </c>
      <c r="S35" s="14">
        <f>POWER(2,-R35)</f>
        <v>1.0420323016608974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28.635400000000001</v>
      </c>
      <c r="F38" s="4">
        <f>AVERAGE(E38:E39)</f>
        <v>28.635400000000001</v>
      </c>
      <c r="G38" s="4">
        <f>SUM(F38,-F45)</f>
        <v>-0.70469999999999899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28.635300000000001</v>
      </c>
      <c r="P38" s="4">
        <f>AVERAGE(O38:O39)</f>
        <v>28.635300000000001</v>
      </c>
      <c r="Q38" s="4">
        <f>SUM(P38,-P45)</f>
        <v>-0.44129999999999825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29.017299999999999</v>
      </c>
      <c r="F42" s="4">
        <f>AVERAGE(E42)</f>
        <v>29.017299999999999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29.017299999999999</v>
      </c>
      <c r="P42" s="4">
        <f>AVERAGE(O42)</f>
        <v>29.017299999999999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29.3401</v>
      </c>
      <c r="F45" s="4">
        <f>AVERAGE(E45:E46)</f>
        <v>29.3401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29.076599999999999</v>
      </c>
      <c r="P45" s="4">
        <f>AVERAGE(O45:O46)</f>
        <v>29.076599999999999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28.635400000000001</v>
      </c>
      <c r="F51" s="4">
        <f>AVERAGE(E51:E52)</f>
        <v>28.635400000000001</v>
      </c>
      <c r="G51" s="4">
        <f>SUM(F51,-F58)</f>
        <v>-0.38189999999999813</v>
      </c>
      <c r="H51" s="4">
        <f>SUM(G54,-G51)</f>
        <v>-0.26849999999999952</v>
      </c>
      <c r="I51" s="14">
        <f>POWER(2,-H51)</f>
        <v>1.2045547757716033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75</v>
      </c>
      <c r="O53">
        <v>29.017299999999999</v>
      </c>
      <c r="P53">
        <v>28.635400000000001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28.635300000000001</v>
      </c>
      <c r="F54" s="4">
        <f>AVERAGE(E54:E55)</f>
        <v>28.635300000000001</v>
      </c>
      <c r="G54" s="4">
        <f>SUM(F54,-F61)</f>
        <v>-0.65039999999999765</v>
      </c>
      <c r="H54" s="4"/>
      <c r="I54" s="5"/>
      <c r="N54" t="s">
        <v>75</v>
      </c>
      <c r="O54">
        <v>29.076599999999999</v>
      </c>
      <c r="P54">
        <v>28.635300000000001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29.3401</v>
      </c>
      <c r="P55">
        <v>28.635400000000001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29.285699999999999</v>
      </c>
      <c r="P56">
        <v>28.635300000000001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29.017299999999999</v>
      </c>
      <c r="F58" s="4">
        <f>AVERAGE(E58:E59)</f>
        <v>29.017299999999999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29.285699999999999</v>
      </c>
      <c r="F61" s="4">
        <f>AVERAGE(E61:E62)</f>
        <v>29.285699999999999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23</v>
      </c>
      <c r="B67" s="16" t="s">
        <v>27</v>
      </c>
      <c r="C67" s="4" t="s">
        <v>81</v>
      </c>
      <c r="D67" s="4"/>
      <c r="E67" s="15">
        <f>P87</f>
        <v>27.086099999999998</v>
      </c>
      <c r="F67" s="4">
        <f>AVERAGE(E67)</f>
        <v>27.086099999999998</v>
      </c>
      <c r="G67" s="4">
        <f>SUM(F67,-F74)</f>
        <v>-3.6599999999999966E-2</v>
      </c>
      <c r="H67" s="4">
        <f>SUM(G70,-G67)</f>
        <v>-4.0827999999999989</v>
      </c>
      <c r="I67" s="14">
        <f>POWER(2,-H67)</f>
        <v>16.945144096336659</v>
      </c>
      <c r="K67" s="17" t="s">
        <v>33</v>
      </c>
      <c r="L67" s="16" t="s">
        <v>27</v>
      </c>
      <c r="M67" s="4" t="s">
        <v>81</v>
      </c>
      <c r="N67" s="4"/>
      <c r="O67" s="15">
        <f>P87</f>
        <v>27.086099999999998</v>
      </c>
      <c r="P67" s="4">
        <f>AVERAGE(O67)</f>
        <v>27.086099999999998</v>
      </c>
      <c r="Q67" s="4">
        <f>SUM(P67,-P74)</f>
        <v>-3.6599999999999966E-2</v>
      </c>
      <c r="R67" s="4">
        <f>SUM(Q70,-Q67)</f>
        <v>9.0699999999998226E-2</v>
      </c>
      <c r="S67" s="14">
        <f>POWER(2,-R67)</f>
        <v>0.93906700050699732</v>
      </c>
      <c r="BF67" s="17" t="s">
        <v>19</v>
      </c>
      <c r="BG67" s="16" t="s">
        <v>27</v>
      </c>
      <c r="BH67" s="4" t="s">
        <v>81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81</v>
      </c>
      <c r="D68" s="7"/>
      <c r="F68" s="4"/>
      <c r="G68" s="4"/>
      <c r="H68" s="4"/>
      <c r="I68" s="5"/>
      <c r="K68" s="4" t="s">
        <v>5</v>
      </c>
      <c r="L68" s="7"/>
      <c r="M68" s="4" t="s">
        <v>81</v>
      </c>
      <c r="N68" s="7"/>
      <c r="P68" s="4"/>
      <c r="Q68" s="4"/>
      <c r="R68" s="4"/>
      <c r="S68" s="5"/>
      <c r="BF68" s="4" t="s">
        <v>5</v>
      </c>
      <c r="BG68" s="7"/>
      <c r="BH68" s="4" t="s">
        <v>81</v>
      </c>
      <c r="BI68" s="7"/>
      <c r="BK68" s="4"/>
      <c r="BL68" s="4"/>
      <c r="BM68" s="4"/>
      <c r="BN68" s="5"/>
      <c r="BP68" s="4" t="s">
        <v>5</v>
      </c>
      <c r="BQ68" s="7"/>
      <c r="BR68" s="4" t="s">
        <v>81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81</v>
      </c>
      <c r="D70" s="6"/>
      <c r="E70">
        <f>P89</f>
        <v>27.121700000000001</v>
      </c>
      <c r="F70" s="4">
        <f>AVERAGE(E70:E71)</f>
        <v>27.121700000000001</v>
      </c>
      <c r="G70" s="4">
        <f>SUM(F70,-F77)</f>
        <v>-4.1193999999999988</v>
      </c>
      <c r="H70" s="4"/>
      <c r="I70" s="5"/>
      <c r="K70" s="4" t="s">
        <v>6</v>
      </c>
      <c r="L70" s="7"/>
      <c r="M70" s="4" t="s">
        <v>81</v>
      </c>
      <c r="N70" s="6"/>
      <c r="O70" s="15">
        <f>P88</f>
        <v>27.086099999999998</v>
      </c>
      <c r="P70" s="4">
        <f>AVERAGE(O70:O71)</f>
        <v>27.086099999999998</v>
      </c>
      <c r="Q70" s="4">
        <f>SUM(P70,-P77)</f>
        <v>5.4099999999998261E-2</v>
      </c>
      <c r="R70" s="4"/>
      <c r="S70" s="5"/>
      <c r="BF70" s="4" t="s">
        <v>6</v>
      </c>
      <c r="BG70" s="7"/>
      <c r="BH70" s="4" t="s">
        <v>81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27.122699999999998</v>
      </c>
      <c r="F74" s="4">
        <f>AVERAGE(E74)</f>
        <v>27.122699999999998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27.122699999999998</v>
      </c>
      <c r="P74" s="4">
        <f>AVERAGE(O74)</f>
        <v>27.122699999999998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31.241099999999999</v>
      </c>
      <c r="F77" s="4">
        <f>AVERAGE(E77:E78)</f>
        <v>31.241099999999999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27.032</v>
      </c>
      <c r="P77" s="4">
        <f>AVERAGE(O77:O78)</f>
        <v>27.032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23</v>
      </c>
      <c r="B83" s="16" t="s">
        <v>29</v>
      </c>
      <c r="C83" s="4" t="s">
        <v>81</v>
      </c>
      <c r="D83" s="4"/>
      <c r="E83" s="15">
        <f>P87</f>
        <v>27.086099999999998</v>
      </c>
      <c r="F83" s="4">
        <f>AVERAGE(E83:E84)</f>
        <v>27.086099999999998</v>
      </c>
      <c r="G83" s="4">
        <f>SUM(F83,-F90)</f>
        <v>-3.6599999999999966E-2</v>
      </c>
      <c r="H83" s="4">
        <f>SUM(G86,-G83)</f>
        <v>-3.5716000000000001</v>
      </c>
      <c r="I83" s="14">
        <f>POWER(2,-H83)</f>
        <v>11.889366985941326</v>
      </c>
      <c r="BF83" s="17" t="s">
        <v>19</v>
      </c>
      <c r="BG83" s="16" t="s">
        <v>29</v>
      </c>
      <c r="BH83" s="4" t="s">
        <v>81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81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81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81</v>
      </c>
      <c r="D86" s="6"/>
      <c r="E86">
        <f>P90</f>
        <v>27.1157</v>
      </c>
      <c r="F86" s="4">
        <f>AVERAGE(E86:E87)</f>
        <v>27.1157</v>
      </c>
      <c r="G86" s="4">
        <f>SUM(F86,-F93)</f>
        <v>-3.6082000000000001</v>
      </c>
      <c r="H86" s="4"/>
      <c r="I86" s="5"/>
      <c r="O86" s="13" t="s">
        <v>21</v>
      </c>
      <c r="P86" s="13" t="s">
        <v>81</v>
      </c>
      <c r="BF86" s="4" t="s">
        <v>6</v>
      </c>
      <c r="BG86" s="7"/>
      <c r="BH86" s="4" t="s">
        <v>81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81</v>
      </c>
      <c r="D87" s="4"/>
      <c r="E87" s="8" t="s">
        <v>7</v>
      </c>
      <c r="F87" s="4"/>
      <c r="G87" s="4"/>
      <c r="H87" s="4"/>
      <c r="I87" s="5"/>
      <c r="N87" t="s">
        <v>76</v>
      </c>
      <c r="O87">
        <v>27.122699999999998</v>
      </c>
      <c r="P87">
        <v>27.086099999999998</v>
      </c>
      <c r="BF87" s="4" t="s">
        <v>6</v>
      </c>
      <c r="BG87" s="7"/>
      <c r="BH87" s="4" t="s">
        <v>81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76</v>
      </c>
      <c r="O88">
        <v>27.032</v>
      </c>
      <c r="P88">
        <v>27.086099999999998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31.241099999999999</v>
      </c>
      <c r="P89">
        <v>27.121700000000001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27.122699999999998</v>
      </c>
      <c r="F90" s="4">
        <f>AVERAGE(E90:E91)</f>
        <v>27.122699999999998</v>
      </c>
      <c r="G90" s="4"/>
      <c r="H90" s="4"/>
      <c r="I90" s="5"/>
      <c r="N90" t="s">
        <v>67</v>
      </c>
      <c r="O90">
        <v>30.7239</v>
      </c>
      <c r="P90">
        <v>27.1157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30.7239</v>
      </c>
      <c r="F93" s="4">
        <f>AVERAGE(E93:E94)</f>
        <v>30.7239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24</v>
      </c>
      <c r="B99" s="16" t="s">
        <v>27</v>
      </c>
      <c r="C99" s="4" t="s">
        <v>81</v>
      </c>
      <c r="D99" s="4"/>
      <c r="E99" s="15">
        <f>P119</f>
        <v>29.2681</v>
      </c>
      <c r="F99" s="4">
        <f>AVERAGE(E99)</f>
        <v>29.2681</v>
      </c>
      <c r="G99" s="4">
        <f>SUM(F99,-F106)</f>
        <v>-0.43329999999999913</v>
      </c>
      <c r="H99" s="4">
        <f>SUM(G102,-G99)</f>
        <v>1.9803999999999995</v>
      </c>
      <c r="I99" s="14">
        <f>POWER(2,-H99)</f>
        <v>0.25341959737434289</v>
      </c>
      <c r="K99" s="17" t="s">
        <v>34</v>
      </c>
      <c r="L99" s="16" t="s">
        <v>27</v>
      </c>
      <c r="M99" s="4" t="s">
        <v>81</v>
      </c>
      <c r="N99" s="4"/>
      <c r="O99" s="15">
        <f>P119</f>
        <v>29.2681</v>
      </c>
      <c r="P99" s="4">
        <f>AVERAGE(O99)</f>
        <v>29.2681</v>
      </c>
      <c r="Q99" s="4">
        <f>SUM(P99,-P106)</f>
        <v>-0.43329999999999913</v>
      </c>
      <c r="R99" s="4">
        <f>SUM(Q102,-Q99)</f>
        <v>-0.32460000000000022</v>
      </c>
      <c r="S99" s="14">
        <f>POWER(2,-R99)</f>
        <v>1.2523171744378629</v>
      </c>
    </row>
    <row r="100" spans="1:19" x14ac:dyDescent="0.2">
      <c r="A100" s="4" t="s">
        <v>5</v>
      </c>
      <c r="B100" s="7"/>
      <c r="C100" s="4" t="s">
        <v>81</v>
      </c>
      <c r="D100" s="7"/>
      <c r="F100" s="4"/>
      <c r="G100" s="4"/>
      <c r="H100" s="4"/>
      <c r="I100" s="5"/>
      <c r="K100" s="4" t="s">
        <v>5</v>
      </c>
      <c r="L100" s="7"/>
      <c r="M100" s="4" t="s">
        <v>81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81</v>
      </c>
      <c r="D102" s="6"/>
      <c r="E102">
        <f>P121</f>
        <v>29.2681</v>
      </c>
      <c r="F102" s="4">
        <f>AVERAGE(E102:E103)</f>
        <v>29.2681</v>
      </c>
      <c r="G102" s="4">
        <f>SUM(F102,-F109)</f>
        <v>1.5471000000000004</v>
      </c>
      <c r="H102" s="4"/>
      <c r="I102" s="5"/>
      <c r="K102" s="4" t="s">
        <v>6</v>
      </c>
      <c r="L102" s="7"/>
      <c r="M102" s="4" t="s">
        <v>81</v>
      </c>
      <c r="N102" s="6"/>
      <c r="O102" s="15">
        <f>P120</f>
        <v>29.015599999999999</v>
      </c>
      <c r="P102" s="4">
        <f>AVERAGE(O102:O103)</f>
        <v>29.015599999999999</v>
      </c>
      <c r="Q102" s="4">
        <f>SUM(P102,-P109)</f>
        <v>-0.75789999999999935</v>
      </c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29.7014</v>
      </c>
      <c r="F106" s="4">
        <f>AVERAGE(E106)</f>
        <v>29.7014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29.7014</v>
      </c>
      <c r="P106" s="4">
        <f>AVERAGE(O106)</f>
        <v>29.7014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27.721</v>
      </c>
      <c r="F109" s="4">
        <f>AVERAGE(E109:E110)</f>
        <v>27.721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29.773499999999999</v>
      </c>
      <c r="P109" s="4">
        <f>AVERAGE(O109:O110)</f>
        <v>29.773499999999999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24</v>
      </c>
      <c r="B115" s="16" t="s">
        <v>29</v>
      </c>
      <c r="C115" s="4" t="s">
        <v>81</v>
      </c>
      <c r="D115" s="4"/>
      <c r="E115" s="15">
        <f>P119</f>
        <v>29.2681</v>
      </c>
      <c r="F115" s="4">
        <f>AVERAGE(E115:E116)</f>
        <v>29.2681</v>
      </c>
      <c r="G115" s="4">
        <f>SUM(F115,-F122)</f>
        <v>-0.43329999999999913</v>
      </c>
      <c r="H115" s="4">
        <f>SUM(G118,-G115)</f>
        <v>1.8538999999999994</v>
      </c>
      <c r="I115" s="14">
        <f>POWER(2,-H115)</f>
        <v>0.27664351307562329</v>
      </c>
    </row>
    <row r="116" spans="1:16" x14ac:dyDescent="0.2">
      <c r="A116" s="4" t="s">
        <v>5</v>
      </c>
      <c r="B116" s="7"/>
      <c r="C116" s="4" t="s">
        <v>81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81</v>
      </c>
      <c r="D118" s="6"/>
      <c r="E118">
        <f>P122</f>
        <v>29.015599999999999</v>
      </c>
      <c r="F118" s="4">
        <f>AVERAGE(E118:E119)</f>
        <v>29.015599999999999</v>
      </c>
      <c r="G118" s="4">
        <f>SUM(F118,-F125)</f>
        <v>1.4206000000000003</v>
      </c>
      <c r="H118" s="4"/>
      <c r="I118" s="5"/>
      <c r="O118" s="13" t="s">
        <v>21</v>
      </c>
      <c r="P118" s="13" t="s">
        <v>81</v>
      </c>
    </row>
    <row r="119" spans="1:16" x14ac:dyDescent="0.2">
      <c r="A119" s="4" t="s">
        <v>6</v>
      </c>
      <c r="B119" s="7"/>
      <c r="C119" s="4" t="s">
        <v>81</v>
      </c>
      <c r="D119" s="4"/>
      <c r="E119" s="8" t="s">
        <v>7</v>
      </c>
      <c r="F119" s="4"/>
      <c r="G119" s="4"/>
      <c r="H119" s="4"/>
      <c r="I119" s="5"/>
      <c r="N119" s="26" t="s">
        <v>77</v>
      </c>
      <c r="O119" s="26">
        <v>29.7014</v>
      </c>
      <c r="P119" s="26">
        <v>29.2681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78</v>
      </c>
      <c r="O120" s="26">
        <v>29.773499999999999</v>
      </c>
      <c r="P120" s="26">
        <v>29.015599999999999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44</v>
      </c>
      <c r="O121" s="26">
        <v>27.721</v>
      </c>
      <c r="P121" s="26">
        <v>29.2681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29.7014</v>
      </c>
      <c r="F122" s="4">
        <f>AVERAGE(E122:E123)</f>
        <v>29.7014</v>
      </c>
      <c r="G122" s="4"/>
      <c r="H122" s="4"/>
      <c r="I122" s="5"/>
      <c r="N122" s="26" t="s">
        <v>44</v>
      </c>
      <c r="O122" s="26">
        <v>27.594999999999999</v>
      </c>
      <c r="P122" s="26">
        <v>29.015599999999999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27.594999999999999</v>
      </c>
      <c r="F125" s="4">
        <f>AVERAGE(E125:E126)</f>
        <v>27.594999999999999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16</v>
      </c>
      <c r="B130" s="19" t="s">
        <v>15</v>
      </c>
      <c r="C130" s="19" t="s">
        <v>14</v>
      </c>
      <c r="D130" s="19" t="s">
        <v>13</v>
      </c>
      <c r="E130" s="19" t="s">
        <v>12</v>
      </c>
      <c r="F130" s="19" t="s">
        <v>11</v>
      </c>
      <c r="G130" s="19" t="s">
        <v>25</v>
      </c>
      <c r="H130" s="19" t="s">
        <v>26</v>
      </c>
      <c r="I130" s="18" t="s">
        <v>10</v>
      </c>
      <c r="K130" s="20" t="s">
        <v>16</v>
      </c>
      <c r="L130" s="19" t="s">
        <v>15</v>
      </c>
      <c r="M130" s="19" t="s">
        <v>14</v>
      </c>
      <c r="N130" s="19" t="s">
        <v>13</v>
      </c>
      <c r="O130" s="19" t="s">
        <v>12</v>
      </c>
      <c r="P130" s="19" t="s">
        <v>11</v>
      </c>
      <c r="Q130" s="19" t="s">
        <v>25</v>
      </c>
      <c r="R130" s="19" t="s">
        <v>26</v>
      </c>
      <c r="S130" s="18" t="s">
        <v>10</v>
      </c>
    </row>
    <row r="131" spans="1:19" x14ac:dyDescent="0.2">
      <c r="A131" s="17" t="s">
        <v>9</v>
      </c>
      <c r="B131" s="16" t="s">
        <v>27</v>
      </c>
      <c r="C131" s="4" t="s">
        <v>81</v>
      </c>
      <c r="D131" s="4"/>
      <c r="E131" s="15">
        <f>P151</f>
        <v>28.635400000000001</v>
      </c>
      <c r="F131" s="4">
        <f>AVERAGE(E131)</f>
        <v>28.635400000000001</v>
      </c>
      <c r="G131" s="4">
        <f>SUM(F131,-F138)</f>
        <v>0.4269999999999996</v>
      </c>
      <c r="H131" s="4">
        <f>SUM(G134,-G131)</f>
        <v>-1.6656999999999975</v>
      </c>
      <c r="I131" s="14">
        <f>POWER(2,-H131)</f>
        <v>3.1726755648285638</v>
      </c>
      <c r="K131" s="17" t="s">
        <v>35</v>
      </c>
      <c r="L131" s="16" t="s">
        <v>27</v>
      </c>
      <c r="M131" s="4" t="s">
        <v>81</v>
      </c>
      <c r="N131" s="4"/>
      <c r="O131" s="15">
        <f>P151</f>
        <v>28.635400000000001</v>
      </c>
      <c r="P131" s="4">
        <f>AVERAGE(O131)</f>
        <v>28.635400000000001</v>
      </c>
      <c r="Q131" s="4">
        <f>SUM(P131,-P138)</f>
        <v>0.4269999999999996</v>
      </c>
      <c r="R131" s="4">
        <f>SUM(Q134,-Q131)</f>
        <v>7.8299999999998704E-2</v>
      </c>
      <c r="S131" s="14">
        <f>POWER(2,-R131)</f>
        <v>0.94717309101234026</v>
      </c>
    </row>
    <row r="132" spans="1:19" x14ac:dyDescent="0.2">
      <c r="A132" s="4" t="s">
        <v>5</v>
      </c>
      <c r="B132" s="7"/>
      <c r="C132" s="4" t="s">
        <v>81</v>
      </c>
      <c r="D132" s="7"/>
      <c r="F132" s="4"/>
      <c r="G132" s="4"/>
      <c r="H132" s="4"/>
      <c r="I132" s="5"/>
      <c r="K132" s="4" t="s">
        <v>5</v>
      </c>
      <c r="L132" s="7"/>
      <c r="M132" s="4" t="s">
        <v>81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81</v>
      </c>
      <c r="D134" s="6"/>
      <c r="E134">
        <f>P153</f>
        <v>28.101400000000002</v>
      </c>
      <c r="F134" s="4">
        <f>AVERAGE(E134:E135)</f>
        <v>28.101400000000002</v>
      </c>
      <c r="G134" s="4">
        <f>SUM(F134,-F141)</f>
        <v>-1.2386999999999979</v>
      </c>
      <c r="H134" s="4"/>
      <c r="I134" s="5"/>
      <c r="K134" s="4" t="s">
        <v>6</v>
      </c>
      <c r="L134" s="7"/>
      <c r="M134" s="4" t="s">
        <v>81</v>
      </c>
      <c r="N134" s="6"/>
      <c r="O134" s="15">
        <f>P152</f>
        <v>28.713699999999999</v>
      </c>
      <c r="P134" s="4">
        <f>AVERAGE(O134:O135)</f>
        <v>28.713699999999999</v>
      </c>
      <c r="Q134" s="4">
        <f>SUM(P134,-P141)</f>
        <v>0.50529999999999831</v>
      </c>
      <c r="R134" s="4"/>
      <c r="S134" s="5"/>
    </row>
    <row r="135" spans="1:19" x14ac:dyDescent="0.2">
      <c r="A135" s="4" t="s">
        <v>6</v>
      </c>
      <c r="B135" s="7"/>
      <c r="C135" s="4" t="s">
        <v>81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81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21</v>
      </c>
      <c r="D138" s="7"/>
      <c r="E138" s="10">
        <f>O151</f>
        <v>28.208400000000001</v>
      </c>
      <c r="F138" s="4">
        <f>AVERAGE(E138)</f>
        <v>28.208400000000001</v>
      </c>
      <c r="G138" s="4"/>
      <c r="H138" s="4"/>
      <c r="I138" s="5"/>
      <c r="K138" s="4" t="s">
        <v>8</v>
      </c>
      <c r="L138" s="7"/>
      <c r="M138" s="4" t="s">
        <v>21</v>
      </c>
      <c r="N138" s="7"/>
      <c r="O138" s="10">
        <f>O151</f>
        <v>28.208400000000001</v>
      </c>
      <c r="P138" s="4">
        <f>AVERAGE(O138)</f>
        <v>28.208400000000001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21</v>
      </c>
      <c r="D139" s="7"/>
      <c r="F139" s="4"/>
      <c r="G139" s="4"/>
      <c r="H139" s="4"/>
      <c r="I139" s="5"/>
      <c r="K139" s="4" t="s">
        <v>5</v>
      </c>
      <c r="L139" s="7"/>
      <c r="M139" s="4" t="s">
        <v>21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21</v>
      </c>
      <c r="D141" s="6"/>
      <c r="E141">
        <f>O153</f>
        <v>29.3401</v>
      </c>
      <c r="F141" s="4">
        <f>AVERAGE(E141:E142)</f>
        <v>29.3401</v>
      </c>
      <c r="G141" s="4"/>
      <c r="H141" s="4"/>
      <c r="I141" s="5"/>
      <c r="K141" s="4" t="s">
        <v>6</v>
      </c>
      <c r="L141" s="7"/>
      <c r="M141" s="4" t="s">
        <v>21</v>
      </c>
      <c r="N141" s="6"/>
      <c r="O141" s="21">
        <f>O152</f>
        <v>28.208400000000001</v>
      </c>
      <c r="P141" s="4">
        <f>AVERAGE(O141:O142)</f>
        <v>28.208400000000001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21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16</v>
      </c>
      <c r="B146" s="19" t="s">
        <v>15</v>
      </c>
      <c r="C146" s="19" t="s">
        <v>14</v>
      </c>
      <c r="D146" s="19" t="s">
        <v>13</v>
      </c>
      <c r="E146" s="19" t="s">
        <v>12</v>
      </c>
      <c r="F146" s="19" t="s">
        <v>11</v>
      </c>
      <c r="G146" s="19" t="s">
        <v>25</v>
      </c>
      <c r="H146" s="19" t="s">
        <v>26</v>
      </c>
      <c r="I146" s="18" t="s">
        <v>10</v>
      </c>
    </row>
    <row r="147" spans="1:16" x14ac:dyDescent="0.2">
      <c r="A147" s="17" t="s">
        <v>9</v>
      </c>
      <c r="B147" s="16" t="s">
        <v>29</v>
      </c>
      <c r="C147" s="4" t="s">
        <v>81</v>
      </c>
      <c r="D147" s="4"/>
      <c r="E147" s="15">
        <f>P151</f>
        <v>28.635400000000001</v>
      </c>
      <c r="F147" s="4">
        <f>AVERAGE(E147:E148)</f>
        <v>28.635400000000001</v>
      </c>
      <c r="G147" s="4">
        <f>SUM(F147,-F154)</f>
        <v>0.4269999999999996</v>
      </c>
      <c r="H147" s="4">
        <f>SUM(G150,-G147)</f>
        <v>-1.3608999999999973</v>
      </c>
      <c r="I147" s="14">
        <f>POWER(2,-H147)</f>
        <v>2.5684535801728479</v>
      </c>
    </row>
    <row r="148" spans="1:16" x14ac:dyDescent="0.2">
      <c r="A148" s="4" t="s">
        <v>5</v>
      </c>
      <c r="B148" s="7"/>
      <c r="C148" s="4" t="s">
        <v>81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81</v>
      </c>
      <c r="D150" s="6"/>
      <c r="E150">
        <f>P154</f>
        <v>28.351800000000001</v>
      </c>
      <c r="F150" s="4">
        <f>AVERAGE(E150:E151)</f>
        <v>28.351800000000001</v>
      </c>
      <c r="G150" s="4">
        <f>SUM(F150,-F157)</f>
        <v>-0.93389999999999773</v>
      </c>
      <c r="H150" s="4"/>
      <c r="I150" s="5"/>
      <c r="O150" s="13" t="s">
        <v>21</v>
      </c>
      <c r="P150" s="13" t="s">
        <v>81</v>
      </c>
    </row>
    <row r="151" spans="1:16" x14ac:dyDescent="0.2">
      <c r="A151" s="4" t="s">
        <v>6</v>
      </c>
      <c r="B151" s="7"/>
      <c r="C151" s="4" t="s">
        <v>81</v>
      </c>
      <c r="D151" s="4"/>
      <c r="E151" s="8" t="s">
        <v>7</v>
      </c>
      <c r="F151" s="4"/>
      <c r="G151" s="4"/>
      <c r="H151" s="4"/>
      <c r="I151" s="5"/>
      <c r="N151" s="9" t="s">
        <v>79</v>
      </c>
      <c r="O151" s="9">
        <v>28.208400000000001</v>
      </c>
      <c r="P151" s="9">
        <v>28.635400000000001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79</v>
      </c>
      <c r="O152" s="9">
        <v>28.208400000000001</v>
      </c>
      <c r="P152" s="9">
        <v>28.713699999999999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45</v>
      </c>
      <c r="O153" s="9">
        <v>29.3401</v>
      </c>
      <c r="P153" s="9">
        <v>28.101400000000002</v>
      </c>
    </row>
    <row r="154" spans="1:16" ht="17" thickTop="1" x14ac:dyDescent="0.2">
      <c r="A154" s="4" t="s">
        <v>8</v>
      </c>
      <c r="B154" s="7"/>
      <c r="C154" s="4" t="s">
        <v>21</v>
      </c>
      <c r="D154" s="7"/>
      <c r="E154" s="10">
        <f>O151</f>
        <v>28.208400000000001</v>
      </c>
      <c r="F154" s="4">
        <f>AVERAGE(E154:E155)</f>
        <v>28.208400000000001</v>
      </c>
      <c r="G154" s="4"/>
      <c r="H154" s="4"/>
      <c r="I154" s="5"/>
      <c r="N154" s="9" t="s">
        <v>45</v>
      </c>
      <c r="O154" s="9">
        <v>29.285699999999999</v>
      </c>
      <c r="P154" s="9">
        <v>28.351800000000001</v>
      </c>
    </row>
    <row r="155" spans="1:16" x14ac:dyDescent="0.2">
      <c r="A155" s="4" t="s">
        <v>5</v>
      </c>
      <c r="B155" s="7"/>
      <c r="C155" s="4" t="s">
        <v>21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21</v>
      </c>
      <c r="D157" s="6"/>
      <c r="E157">
        <f>O154</f>
        <v>29.285699999999999</v>
      </c>
      <c r="F157" s="4">
        <f>AVERAGE(E157:E158)</f>
        <v>29.285699999999999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21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36</v>
      </c>
      <c r="N162" t="s">
        <v>0</v>
      </c>
    </row>
    <row r="163" spans="12:15" x14ac:dyDescent="0.2">
      <c r="M163">
        <f>S2</f>
        <v>0.97833468781950816</v>
      </c>
      <c r="N163" s="1">
        <f>I2</f>
        <v>5.1379754612298152</v>
      </c>
    </row>
    <row r="164" spans="12:15" x14ac:dyDescent="0.2">
      <c r="M164">
        <f>S35</f>
        <v>1.0420323016608974</v>
      </c>
      <c r="N164">
        <f>I18</f>
        <v>6.2251128894341115</v>
      </c>
    </row>
    <row r="165" spans="12:15" x14ac:dyDescent="0.2">
      <c r="M165">
        <f>S67</f>
        <v>0.93906700050699732</v>
      </c>
      <c r="N165">
        <f>I35</f>
        <v>1.2507556765399723</v>
      </c>
    </row>
    <row r="166" spans="12:15" x14ac:dyDescent="0.2">
      <c r="M166" s="1">
        <f>S99</f>
        <v>1.2523171744378629</v>
      </c>
      <c r="N166" s="1"/>
    </row>
    <row r="167" spans="12:15" x14ac:dyDescent="0.2">
      <c r="M167" s="1">
        <f>S131</f>
        <v>0.94717309101234026</v>
      </c>
    </row>
    <row r="170" spans="12:15" x14ac:dyDescent="0.2">
      <c r="N170">
        <f>I131</f>
        <v>3.1726755648285638</v>
      </c>
    </row>
    <row r="171" spans="12:15" x14ac:dyDescent="0.2">
      <c r="N171">
        <f>I147</f>
        <v>2.5684535801728479</v>
      </c>
    </row>
    <row r="174" spans="12:15" x14ac:dyDescent="0.2">
      <c r="L174" t="s">
        <v>3</v>
      </c>
      <c r="M174">
        <f>AVERAGE(M163:M168)</f>
        <v>1.0317848510875212</v>
      </c>
      <c r="N174">
        <f>AVERAGE(N163:N172)</f>
        <v>3.6709946344410618</v>
      </c>
    </row>
    <row r="175" spans="12:15" x14ac:dyDescent="0.2">
      <c r="L175" t="s">
        <v>2</v>
      </c>
      <c r="M175">
        <f>STDEV(M163:M168)</f>
        <v>0.1297614981400719</v>
      </c>
      <c r="N175">
        <f>STDEV(N163:N172)</f>
        <v>1.9998142470916547</v>
      </c>
    </row>
    <row r="176" spans="12:15" x14ac:dyDescent="0.2">
      <c r="L176" t="s">
        <v>1</v>
      </c>
      <c r="N176">
        <f>TTEST(M163:M167,N163:N172,2,2)</f>
        <v>1.8572567059718288E-2</v>
      </c>
      <c r="O176" t="str">
        <f>IF(AND(N176&gt;=0.01, N176&lt;0.05), "Significativo *", IF(AND(N176&gt;=0.001, N176&lt;0.01), "Significativo **", IF(N176&lt;0.001, "Significativo ***", "Non significativo")))</f>
        <v>Significativo *</v>
      </c>
    </row>
    <row r="178" spans="12:13" x14ac:dyDescent="0.2">
      <c r="L178" t="s">
        <v>36</v>
      </c>
      <c r="M178" t="s">
        <v>0</v>
      </c>
    </row>
    <row r="179" spans="12:13" x14ac:dyDescent="0.2">
      <c r="L179">
        <f>M174</f>
        <v>1.0317848510875212</v>
      </c>
      <c r="M179">
        <f>N174</f>
        <v>3.6709946344410618</v>
      </c>
    </row>
    <row r="180" spans="12:13" x14ac:dyDescent="0.2">
      <c r="L180">
        <f>M175</f>
        <v>0.1297614981400719</v>
      </c>
      <c r="M180">
        <f>N175</f>
        <v>1.9998142470916547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ct GPX1</vt:lpstr>
      <vt:lpstr>SPLEEN C5-T+1</vt:lpstr>
      <vt:lpstr>C5-T+1</vt:lpstr>
      <vt:lpstr>SPLEEN C10-T+2</vt:lpstr>
      <vt:lpstr>C10-T+2</vt:lpstr>
      <vt:lpstr>SPLEEN C15 - T+3</vt:lpstr>
      <vt:lpstr>C15-T+3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2025-06-17T12:57:35Z</dcterms:modified>
</cp:coreProperties>
</file>