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5DDCA7E3-9AF8-164D-9225-D3FE2C5035FB}" xr6:coauthVersionLast="47" xr6:coauthVersionMax="47" xr10:uidLastSave="{00000000-0000-0000-0000-000000000000}"/>
  <bookViews>
    <workbookView xWindow="-31180" yWindow="-2120" windowWidth="28800" windowHeight="17500" firstSheet="2" activeTab="6" xr2:uid="{828D263B-D80C-524C-AB14-085D4EE1302F}"/>
  </bookViews>
  <sheets>
    <sheet name="ct GPX1" sheetId="5" r:id="rId1"/>
    <sheet name="LIVER C5-T+1" sheetId="1" r:id="rId2"/>
    <sheet name="C5-T+1" sheetId="3" r:id="rId3"/>
    <sheet name="LIVER C10-T+2" sheetId="4" r:id="rId4"/>
    <sheet name="C10-T+2" sheetId="6" r:id="rId5"/>
    <sheet name="LIVER C15 - T+3" sheetId="7" r:id="rId6"/>
    <sheet name="C15-T+3" sheetId="8" r:id="rId7"/>
    <sheet name="ANALISI DEFINITIVA" sheetId="9" r:id="rId8"/>
  </sheets>
  <definedNames>
    <definedName name="_xlchart.v1.0" hidden="1">'C5-T+1'!$N$163:$N$172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4" i="8" l="1"/>
  <c r="L184" i="6"/>
  <c r="N169" i="1"/>
  <c r="N170" i="1"/>
  <c r="N171" i="1"/>
  <c r="N172" i="1"/>
  <c r="E158" i="3"/>
  <c r="F158" i="3" s="1"/>
  <c r="E155" i="3"/>
  <c r="F155" i="3" s="1"/>
  <c r="E151" i="3"/>
  <c r="F151" i="3" s="1"/>
  <c r="E148" i="3"/>
  <c r="F148" i="3" s="1"/>
  <c r="O142" i="3"/>
  <c r="P142" i="3" s="1"/>
  <c r="Q135" i="3" s="1"/>
  <c r="F142" i="3"/>
  <c r="G135" i="3" s="1"/>
  <c r="E142" i="3"/>
  <c r="O139" i="3"/>
  <c r="P139" i="3" s="1"/>
  <c r="Q132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G115" i="3" s="1"/>
  <c r="H115" i="3" s="1"/>
  <c r="I115" i="3" s="1"/>
  <c r="E122" i="3"/>
  <c r="E118" i="3"/>
  <c r="F118" i="3" s="1"/>
  <c r="F115" i="3"/>
  <c r="E115" i="3"/>
  <c r="O109" i="3"/>
  <c r="P109" i="3" s="1"/>
  <c r="Q102" i="3" s="1"/>
  <c r="E109" i="3"/>
  <c r="F109" i="3" s="1"/>
  <c r="G102" i="3" s="1"/>
  <c r="O106" i="3"/>
  <c r="P106" i="3" s="1"/>
  <c r="Q99" i="3" s="1"/>
  <c r="R99" i="3" s="1"/>
  <c r="S99" i="3" s="1"/>
  <c r="M166" i="3" s="1"/>
  <c r="F106" i="3"/>
  <c r="G99" i="3" s="1"/>
  <c r="H99" i="3" s="1"/>
  <c r="I99" i="3" s="1"/>
  <c r="E106" i="3"/>
  <c r="O102" i="3"/>
  <c r="P102" i="3" s="1"/>
  <c r="E102" i="3"/>
  <c r="F102" i="3" s="1"/>
  <c r="O99" i="3"/>
  <c r="P99" i="3" s="1"/>
  <c r="F99" i="3"/>
  <c r="E99" i="3"/>
  <c r="BJ93" i="3"/>
  <c r="BK93" i="3" s="1"/>
  <c r="BL86" i="3" s="1"/>
  <c r="E93" i="3"/>
  <c r="F93" i="3" s="1"/>
  <c r="G86" i="3" s="1"/>
  <c r="BJ90" i="3"/>
  <c r="BK90" i="3" s="1"/>
  <c r="BL83" i="3" s="1"/>
  <c r="F90" i="3"/>
  <c r="G83" i="3" s="1"/>
  <c r="E90" i="3"/>
  <c r="BJ86" i="3"/>
  <c r="BK86" i="3" s="1"/>
  <c r="E86" i="3"/>
  <c r="F86" i="3" s="1"/>
  <c r="BJ83" i="3"/>
  <c r="BK83" i="3" s="1"/>
  <c r="F83" i="3"/>
  <c r="E83" i="3"/>
  <c r="BT77" i="3"/>
  <c r="BU77" i="3" s="1"/>
  <c r="BV70" i="3" s="1"/>
  <c r="BJ77" i="3"/>
  <c r="BK77" i="3" s="1"/>
  <c r="O77" i="3"/>
  <c r="P77" i="3" s="1"/>
  <c r="F77" i="3"/>
  <c r="E77" i="3"/>
  <c r="BT74" i="3"/>
  <c r="BU74" i="3" s="1"/>
  <c r="BJ74" i="3"/>
  <c r="BK74" i="3" s="1"/>
  <c r="O74" i="3"/>
  <c r="P74" i="3" s="1"/>
  <c r="Q67" i="3" s="1"/>
  <c r="F74" i="3"/>
  <c r="G67" i="3" s="1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E67" i="3"/>
  <c r="E61" i="3"/>
  <c r="F61" i="3" s="1"/>
  <c r="E58" i="3"/>
  <c r="F58" i="3" s="1"/>
  <c r="E54" i="3"/>
  <c r="F54" i="3" s="1"/>
  <c r="E51" i="3"/>
  <c r="F51" i="3" s="1"/>
  <c r="O45" i="3"/>
  <c r="P45" i="3" s="1"/>
  <c r="Q38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G21" i="3" s="1"/>
  <c r="F25" i="3"/>
  <c r="G18" i="3" s="1"/>
  <c r="E25" i="3"/>
  <c r="E21" i="3"/>
  <c r="F21" i="3" s="1"/>
  <c r="F18" i="3"/>
  <c r="E18" i="3"/>
  <c r="O12" i="3"/>
  <c r="P12" i="3" s="1"/>
  <c r="Q5" i="3" s="1"/>
  <c r="E12" i="3"/>
  <c r="F12" i="3" s="1"/>
  <c r="G5" i="3" s="1"/>
  <c r="O9" i="3"/>
  <c r="P9" i="3" s="1"/>
  <c r="Q2" i="3" s="1"/>
  <c r="R2" i="3" s="1"/>
  <c r="S2" i="3" s="1"/>
  <c r="M163" i="3" s="1"/>
  <c r="F9" i="3"/>
  <c r="G2" i="3" s="1"/>
  <c r="E9" i="3"/>
  <c r="O5" i="3"/>
  <c r="P5" i="3" s="1"/>
  <c r="E5" i="3"/>
  <c r="F5" i="3" s="1"/>
  <c r="O2" i="3"/>
  <c r="P2" i="3" s="1"/>
  <c r="F2" i="3"/>
  <c r="E2" i="3"/>
  <c r="BM83" i="3" l="1"/>
  <c r="BN83" i="3" s="1"/>
  <c r="R132" i="3"/>
  <c r="S132" i="3" s="1"/>
  <c r="M167" i="3" s="1"/>
  <c r="BL67" i="3"/>
  <c r="BM67" i="3" s="1"/>
  <c r="BN67" i="3" s="1"/>
  <c r="BV67" i="3"/>
  <c r="BW67" i="3" s="1"/>
  <c r="BX67" i="3" s="1"/>
  <c r="G35" i="3"/>
  <c r="H35" i="3" s="1"/>
  <c r="I35" i="3" s="1"/>
  <c r="N165" i="3" s="1"/>
  <c r="G51" i="3"/>
  <c r="G54" i="3"/>
  <c r="G70" i="3"/>
  <c r="H67" i="3" s="1"/>
  <c r="I67" i="3" s="1"/>
  <c r="N167" i="3" s="1"/>
  <c r="Q35" i="3"/>
  <c r="R35" i="3" s="1"/>
  <c r="S35" i="3" s="1"/>
  <c r="M164" i="3" s="1"/>
  <c r="Q70" i="3"/>
  <c r="R67" i="3" s="1"/>
  <c r="S67" i="3" s="1"/>
  <c r="M165" i="3" s="1"/>
  <c r="G148" i="3"/>
  <c r="H148" i="3" s="1"/>
  <c r="I148" i="3" s="1"/>
  <c r="H2" i="3"/>
  <c r="I2" i="3" s="1"/>
  <c r="N163" i="3" s="1"/>
  <c r="H18" i="3"/>
  <c r="I18" i="3" s="1"/>
  <c r="N164" i="3" s="1"/>
  <c r="BL70" i="3"/>
  <c r="H83" i="3"/>
  <c r="I83" i="3" s="1"/>
  <c r="N168" i="3" s="1"/>
  <c r="G132" i="3"/>
  <c r="H132" i="3" s="1"/>
  <c r="I132" i="3" s="1"/>
  <c r="G151" i="3"/>
  <c r="M179" i="3" l="1"/>
  <c r="L184" i="3" s="1"/>
  <c r="N181" i="3"/>
  <c r="O181" i="3" s="1"/>
  <c r="M180" i="3"/>
  <c r="L185" i="3" s="1"/>
  <c r="H51" i="3"/>
  <c r="I51" i="3" s="1"/>
  <c r="N166" i="3" s="1"/>
  <c r="N179" i="3" s="1"/>
  <c r="M184" i="3" s="1"/>
  <c r="N180" i="3" l="1"/>
  <c r="M185" i="3" s="1"/>
  <c r="M167" i="8" l="1"/>
  <c r="E157" i="8"/>
  <c r="F157" i="8" s="1"/>
  <c r="E154" i="8"/>
  <c r="F154" i="8" s="1"/>
  <c r="E150" i="8"/>
  <c r="F150" i="8" s="1"/>
  <c r="E147" i="8"/>
  <c r="F147" i="8" s="1"/>
  <c r="O141" i="8"/>
  <c r="P141" i="8" s="1"/>
  <c r="Q134" i="8" s="1"/>
  <c r="E141" i="8"/>
  <c r="F141" i="8" s="1"/>
  <c r="G134" i="8" s="1"/>
  <c r="O138" i="8"/>
  <c r="P138" i="8" s="1"/>
  <c r="Q131" i="8" s="1"/>
  <c r="R131" i="8" s="1"/>
  <c r="S131" i="8" s="1"/>
  <c r="E138" i="8"/>
  <c r="F138" i="8" s="1"/>
  <c r="G131" i="8" s="1"/>
  <c r="H131" i="8" s="1"/>
  <c r="I131" i="8" s="1"/>
  <c r="N170" i="8" s="1"/>
  <c r="O134" i="8"/>
  <c r="P134" i="8" s="1"/>
  <c r="E134" i="8"/>
  <c r="F134" i="8" s="1"/>
  <c r="O131" i="8"/>
  <c r="P131" i="8" s="1"/>
  <c r="E131" i="8"/>
  <c r="F131" i="8" s="1"/>
  <c r="E125" i="8"/>
  <c r="F125" i="8" s="1"/>
  <c r="G118" i="8" s="1"/>
  <c r="E122" i="8"/>
  <c r="F122" i="8" s="1"/>
  <c r="G115" i="8" s="1"/>
  <c r="H115" i="8" s="1"/>
  <c r="I115" i="8" s="1"/>
  <c r="N169" i="8" s="1"/>
  <c r="F118" i="8"/>
  <c r="E118" i="8"/>
  <c r="E115" i="8"/>
  <c r="F115" i="8" s="1"/>
  <c r="O109" i="8"/>
  <c r="P109" i="8" s="1"/>
  <c r="Q102" i="8" s="1"/>
  <c r="E109" i="8"/>
  <c r="F109" i="8" s="1"/>
  <c r="O106" i="8"/>
  <c r="P106" i="8" s="1"/>
  <c r="Q99" i="8" s="1"/>
  <c r="R99" i="8" s="1"/>
  <c r="S99" i="8" s="1"/>
  <c r="M166" i="8" s="1"/>
  <c r="E106" i="8"/>
  <c r="F106" i="8" s="1"/>
  <c r="G99" i="8" s="1"/>
  <c r="P102" i="8"/>
  <c r="O102" i="8"/>
  <c r="E102" i="8"/>
  <c r="F102" i="8" s="1"/>
  <c r="P99" i="8"/>
  <c r="O99" i="8"/>
  <c r="E99" i="8"/>
  <c r="F99" i="8" s="1"/>
  <c r="BJ93" i="8"/>
  <c r="BK93" i="8" s="1"/>
  <c r="BL86" i="8" s="1"/>
  <c r="E93" i="8"/>
  <c r="F93" i="8" s="1"/>
  <c r="G86" i="8" s="1"/>
  <c r="BJ90" i="8"/>
  <c r="BK90" i="8" s="1"/>
  <c r="BL83" i="8" s="1"/>
  <c r="BM83" i="8" s="1"/>
  <c r="BN83" i="8" s="1"/>
  <c r="E90" i="8"/>
  <c r="F90" i="8" s="1"/>
  <c r="G83" i="8" s="1"/>
  <c r="H83" i="8" s="1"/>
  <c r="I83" i="8" s="1"/>
  <c r="BK86" i="8"/>
  <c r="BJ86" i="8"/>
  <c r="E86" i="8"/>
  <c r="F86" i="8" s="1"/>
  <c r="BK83" i="8"/>
  <c r="BJ83" i="8"/>
  <c r="E83" i="8"/>
  <c r="F83" i="8" s="1"/>
  <c r="BT77" i="8"/>
  <c r="BU77" i="8" s="1"/>
  <c r="BV70" i="8" s="1"/>
  <c r="BJ77" i="8"/>
  <c r="BK77" i="8" s="1"/>
  <c r="O77" i="8"/>
  <c r="P77" i="8" s="1"/>
  <c r="Q70" i="8" s="1"/>
  <c r="E77" i="8"/>
  <c r="F77" i="8" s="1"/>
  <c r="BT74" i="8"/>
  <c r="BU74" i="8" s="1"/>
  <c r="BV67" i="8" s="1"/>
  <c r="BJ74" i="8"/>
  <c r="BK74" i="8" s="1"/>
  <c r="O74" i="8"/>
  <c r="P74" i="8" s="1"/>
  <c r="Q67" i="8" s="1"/>
  <c r="E74" i="8"/>
  <c r="F74" i="8" s="1"/>
  <c r="G67" i="8" s="1"/>
  <c r="BU70" i="8"/>
  <c r="BT70" i="8"/>
  <c r="BJ70" i="8"/>
  <c r="BK70" i="8" s="1"/>
  <c r="P70" i="8"/>
  <c r="O70" i="8"/>
  <c r="E70" i="8"/>
  <c r="F70" i="8" s="1"/>
  <c r="BU67" i="8"/>
  <c r="BT67" i="8"/>
  <c r="BJ67" i="8"/>
  <c r="BK67" i="8" s="1"/>
  <c r="P67" i="8"/>
  <c r="O67" i="8"/>
  <c r="E67" i="8"/>
  <c r="F67" i="8" s="1"/>
  <c r="E61" i="8"/>
  <c r="F61" i="8" s="1"/>
  <c r="E58" i="8"/>
  <c r="F58" i="8" s="1"/>
  <c r="E54" i="8"/>
  <c r="F54" i="8" s="1"/>
  <c r="E51" i="8"/>
  <c r="F51" i="8" s="1"/>
  <c r="O45" i="8"/>
  <c r="P45" i="8" s="1"/>
  <c r="Q38" i="8" s="1"/>
  <c r="E45" i="8"/>
  <c r="F45" i="8" s="1"/>
  <c r="G38" i="8" s="1"/>
  <c r="O42" i="8"/>
  <c r="P42" i="8" s="1"/>
  <c r="Q35" i="8" s="1"/>
  <c r="R35" i="8" s="1"/>
  <c r="S35" i="8" s="1"/>
  <c r="M164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G21" i="8" s="1"/>
  <c r="E25" i="8"/>
  <c r="F25" i="8" s="1"/>
  <c r="G18" i="8" s="1"/>
  <c r="H18" i="8" s="1"/>
  <c r="I18" i="8" s="1"/>
  <c r="N164" i="8" s="1"/>
  <c r="F21" i="8"/>
  <c r="E21" i="8"/>
  <c r="E18" i="8"/>
  <c r="F18" i="8" s="1"/>
  <c r="O12" i="8"/>
  <c r="P12" i="8" s="1"/>
  <c r="Q5" i="8" s="1"/>
  <c r="E12" i="8"/>
  <c r="F12" i="8" s="1"/>
  <c r="G5" i="8" s="1"/>
  <c r="O9" i="8"/>
  <c r="P9" i="8" s="1"/>
  <c r="Q2" i="8" s="1"/>
  <c r="R2" i="8" s="1"/>
  <c r="S2" i="8" s="1"/>
  <c r="M163" i="8" s="1"/>
  <c r="E9" i="8"/>
  <c r="F9" i="8" s="1"/>
  <c r="G2" i="8" s="1"/>
  <c r="H2" i="8" s="1"/>
  <c r="I2" i="8" s="1"/>
  <c r="N163" i="8" s="1"/>
  <c r="P5" i="8"/>
  <c r="O5" i="8"/>
  <c r="E5" i="8"/>
  <c r="F5" i="8" s="1"/>
  <c r="P2" i="8"/>
  <c r="O2" i="8"/>
  <c r="E2" i="8"/>
  <c r="F2" i="8" s="1"/>
  <c r="E158" i="6"/>
  <c r="F158" i="6" s="1"/>
  <c r="E155" i="6"/>
  <c r="F155" i="6" s="1"/>
  <c r="E151" i="6"/>
  <c r="F151" i="6" s="1"/>
  <c r="G151" i="6" s="1"/>
  <c r="E148" i="6"/>
  <c r="F148" i="6" s="1"/>
  <c r="P142" i="6"/>
  <c r="Q135" i="6" s="1"/>
  <c r="O142" i="6"/>
  <c r="F142" i="6"/>
  <c r="E142" i="6"/>
  <c r="O139" i="6"/>
  <c r="P139" i="6" s="1"/>
  <c r="E139" i="6"/>
  <c r="F139" i="6" s="1"/>
  <c r="G132" i="6" s="1"/>
  <c r="O135" i="6"/>
  <c r="P135" i="6" s="1"/>
  <c r="E135" i="6"/>
  <c r="F135" i="6" s="1"/>
  <c r="O132" i="6"/>
  <c r="P132" i="6" s="1"/>
  <c r="E132" i="6"/>
  <c r="F132" i="6" s="1"/>
  <c r="F125" i="6"/>
  <c r="G118" i="6" s="1"/>
  <c r="E125" i="6"/>
  <c r="F122" i="6"/>
  <c r="G115" i="6" s="1"/>
  <c r="H115" i="6" s="1"/>
  <c r="I115" i="6" s="1"/>
  <c r="N170" i="6" s="1"/>
  <c r="E122" i="6"/>
  <c r="E118" i="6"/>
  <c r="F118" i="6" s="1"/>
  <c r="F115" i="6"/>
  <c r="E115" i="6"/>
  <c r="O109" i="6"/>
  <c r="P109" i="6" s="1"/>
  <c r="Q102" i="6" s="1"/>
  <c r="E109" i="6"/>
  <c r="F109" i="6" s="1"/>
  <c r="O106" i="6"/>
  <c r="P106" i="6" s="1"/>
  <c r="Q99" i="6" s="1"/>
  <c r="R99" i="6" s="1"/>
  <c r="S99" i="6" s="1"/>
  <c r="M166" i="6" s="1"/>
  <c r="F106" i="6"/>
  <c r="E106" i="6"/>
  <c r="O102" i="6"/>
  <c r="P102" i="6" s="1"/>
  <c r="F102" i="6"/>
  <c r="G102" i="6" s="1"/>
  <c r="E102" i="6"/>
  <c r="O99" i="6"/>
  <c r="P99" i="6" s="1"/>
  <c r="G99" i="6"/>
  <c r="H99" i="6" s="1"/>
  <c r="I99" i="6" s="1"/>
  <c r="N169" i="6" s="1"/>
  <c r="F99" i="6"/>
  <c r="E99" i="6"/>
  <c r="BJ93" i="6"/>
  <c r="BK93" i="6" s="1"/>
  <c r="E93" i="6"/>
  <c r="F93" i="6" s="1"/>
  <c r="BJ90" i="6"/>
  <c r="BK90" i="6" s="1"/>
  <c r="BL83" i="6" s="1"/>
  <c r="F90" i="6"/>
  <c r="E90" i="6"/>
  <c r="BJ86" i="6"/>
  <c r="BK86" i="6" s="1"/>
  <c r="G86" i="6"/>
  <c r="F86" i="6"/>
  <c r="E86" i="6"/>
  <c r="BJ83" i="6"/>
  <c r="BK83" i="6" s="1"/>
  <c r="F83" i="6"/>
  <c r="G83" i="6" s="1"/>
  <c r="H83" i="6" s="1"/>
  <c r="I83" i="6" s="1"/>
  <c r="N168" i="6" s="1"/>
  <c r="E83" i="6"/>
  <c r="BU77" i="6"/>
  <c r="BT77" i="6"/>
  <c r="BJ77" i="6"/>
  <c r="BK77" i="6" s="1"/>
  <c r="O77" i="6"/>
  <c r="P77" i="6" s="1"/>
  <c r="Q70" i="6" s="1"/>
  <c r="F77" i="6"/>
  <c r="G70" i="6" s="1"/>
  <c r="E77" i="6"/>
  <c r="BT74" i="6"/>
  <c r="BU74" i="6" s="1"/>
  <c r="BJ74" i="6"/>
  <c r="BK74" i="6" s="1"/>
  <c r="O74" i="6"/>
  <c r="P74" i="6" s="1"/>
  <c r="Q67" i="6" s="1"/>
  <c r="R67" i="6" s="1"/>
  <c r="S67" i="6" s="1"/>
  <c r="F74" i="6"/>
  <c r="G67" i="6" s="1"/>
  <c r="H67" i="6" s="1"/>
  <c r="I67" i="6" s="1"/>
  <c r="N167" i="6" s="1"/>
  <c r="E74" i="6"/>
  <c r="BT70" i="6"/>
  <c r="BU70" i="6" s="1"/>
  <c r="BL70" i="6"/>
  <c r="BK70" i="6"/>
  <c r="BJ70" i="6"/>
  <c r="O70" i="6"/>
  <c r="P70" i="6" s="1"/>
  <c r="E70" i="6"/>
  <c r="F70" i="6" s="1"/>
  <c r="BV67" i="6"/>
  <c r="BT67" i="6"/>
  <c r="BU67" i="6" s="1"/>
  <c r="BJ67" i="6"/>
  <c r="BK67" i="6" s="1"/>
  <c r="BL67" i="6" s="1"/>
  <c r="BM67" i="6" s="1"/>
  <c r="BN67" i="6" s="1"/>
  <c r="O67" i="6"/>
  <c r="P67" i="6" s="1"/>
  <c r="F67" i="6"/>
  <c r="E67" i="6"/>
  <c r="E61" i="6"/>
  <c r="F61" i="6" s="1"/>
  <c r="E58" i="6"/>
  <c r="F58" i="6" s="1"/>
  <c r="G51" i="6" s="1"/>
  <c r="E54" i="6"/>
  <c r="F54" i="6" s="1"/>
  <c r="G54" i="6" s="1"/>
  <c r="E51" i="6"/>
  <c r="F51" i="6" s="1"/>
  <c r="O45" i="6"/>
  <c r="P45" i="6" s="1"/>
  <c r="F45" i="6"/>
  <c r="G38" i="6" s="1"/>
  <c r="E45" i="6"/>
  <c r="O42" i="6"/>
  <c r="P42" i="6" s="1"/>
  <c r="Q35" i="6" s="1"/>
  <c r="E42" i="6"/>
  <c r="F42" i="6" s="1"/>
  <c r="O38" i="6"/>
  <c r="P38" i="6" s="1"/>
  <c r="E38" i="6"/>
  <c r="F38" i="6" s="1"/>
  <c r="P35" i="6"/>
  <c r="O35" i="6"/>
  <c r="E35" i="6"/>
  <c r="F35" i="6" s="1"/>
  <c r="F28" i="6"/>
  <c r="E28" i="6"/>
  <c r="F25" i="6"/>
  <c r="E25" i="6"/>
  <c r="E21" i="6"/>
  <c r="F21" i="6" s="1"/>
  <c r="G18" i="6"/>
  <c r="F18" i="6"/>
  <c r="E18" i="6"/>
  <c r="O12" i="6"/>
  <c r="P12" i="6" s="1"/>
  <c r="Q5" i="6" s="1"/>
  <c r="E12" i="6"/>
  <c r="F12" i="6" s="1"/>
  <c r="G5" i="6" s="1"/>
  <c r="O9" i="6"/>
  <c r="P9" i="6" s="1"/>
  <c r="Q2" i="6" s="1"/>
  <c r="R2" i="6" s="1"/>
  <c r="S2" i="6" s="1"/>
  <c r="M163" i="6" s="1"/>
  <c r="F9" i="6"/>
  <c r="G2" i="6" s="1"/>
  <c r="H2" i="6" s="1"/>
  <c r="I2" i="6" s="1"/>
  <c r="E9" i="6"/>
  <c r="O5" i="6"/>
  <c r="P5" i="6" s="1"/>
  <c r="E5" i="6"/>
  <c r="F5" i="6" s="1"/>
  <c r="O2" i="6"/>
  <c r="P2" i="6" s="1"/>
  <c r="F2" i="6"/>
  <c r="E2" i="6"/>
  <c r="M164" i="1"/>
  <c r="N163" i="1"/>
  <c r="O43" i="5"/>
  <c r="O42" i="5"/>
  <c r="P43" i="5"/>
  <c r="P42" i="5"/>
  <c r="P37" i="5"/>
  <c r="P27" i="5"/>
  <c r="P28" i="5"/>
  <c r="P29" i="5"/>
  <c r="P30" i="5"/>
  <c r="P31" i="5"/>
  <c r="P32" i="5"/>
  <c r="P33" i="5"/>
  <c r="P34" i="5"/>
  <c r="P35" i="5"/>
  <c r="P26" i="5"/>
  <c r="O27" i="5"/>
  <c r="O28" i="5"/>
  <c r="O29" i="5"/>
  <c r="O30" i="5"/>
  <c r="O31" i="5"/>
  <c r="O32" i="5"/>
  <c r="O33" i="5"/>
  <c r="O34" i="5"/>
  <c r="O35" i="5"/>
  <c r="O26" i="5"/>
  <c r="H102" i="5"/>
  <c r="H101" i="5"/>
  <c r="H104" i="5"/>
  <c r="H103" i="5"/>
  <c r="H106" i="5"/>
  <c r="H105" i="5"/>
  <c r="H108" i="5"/>
  <c r="H107" i="5"/>
  <c r="H110" i="5"/>
  <c r="H109" i="5"/>
  <c r="D110" i="5"/>
  <c r="D109" i="5"/>
  <c r="D108" i="5"/>
  <c r="D107" i="5"/>
  <c r="D106" i="5"/>
  <c r="D105" i="5"/>
  <c r="D104" i="5"/>
  <c r="D103" i="5"/>
  <c r="D102" i="5"/>
  <c r="D101" i="5"/>
  <c r="H82" i="5"/>
  <c r="H81" i="5"/>
  <c r="H84" i="5"/>
  <c r="H83" i="5"/>
  <c r="H86" i="5"/>
  <c r="H85" i="5"/>
  <c r="H88" i="5"/>
  <c r="H87" i="5"/>
  <c r="H90" i="5"/>
  <c r="H89" i="5"/>
  <c r="D90" i="5"/>
  <c r="D89" i="5"/>
  <c r="D88" i="5"/>
  <c r="D87" i="5"/>
  <c r="D86" i="5"/>
  <c r="D85" i="5"/>
  <c r="D84" i="5"/>
  <c r="D83" i="5"/>
  <c r="D82" i="5"/>
  <c r="D81" i="5"/>
  <c r="H70" i="5"/>
  <c r="H69" i="5"/>
  <c r="H68" i="5"/>
  <c r="H67" i="5"/>
  <c r="H66" i="5"/>
  <c r="H65" i="5"/>
  <c r="H64" i="5"/>
  <c r="H63" i="5"/>
  <c r="H62" i="5"/>
  <c r="H61" i="5"/>
  <c r="D70" i="5"/>
  <c r="D69" i="5"/>
  <c r="D68" i="5"/>
  <c r="D67" i="5"/>
  <c r="D66" i="5"/>
  <c r="D65" i="5"/>
  <c r="D64" i="5"/>
  <c r="D63" i="5"/>
  <c r="D61" i="5"/>
  <c r="D62" i="5"/>
  <c r="H50" i="5"/>
  <c r="H49" i="5"/>
  <c r="H48" i="5"/>
  <c r="H47" i="5"/>
  <c r="H46" i="5"/>
  <c r="H45" i="5"/>
  <c r="H44" i="5"/>
  <c r="H43" i="5"/>
  <c r="D50" i="5"/>
  <c r="D49" i="5"/>
  <c r="D48" i="5"/>
  <c r="D47" i="5"/>
  <c r="D46" i="5"/>
  <c r="D45" i="5"/>
  <c r="D44" i="5"/>
  <c r="D43" i="5"/>
  <c r="H32" i="5"/>
  <c r="H31" i="5"/>
  <c r="H30" i="5"/>
  <c r="H29" i="5"/>
  <c r="H28" i="5"/>
  <c r="H27" i="5"/>
  <c r="H26" i="5"/>
  <c r="H25" i="5"/>
  <c r="H24" i="5"/>
  <c r="H23" i="5"/>
  <c r="D32" i="5"/>
  <c r="D31" i="5"/>
  <c r="D30" i="5"/>
  <c r="D29" i="5"/>
  <c r="D28" i="5"/>
  <c r="D27" i="5"/>
  <c r="D26" i="5"/>
  <c r="D25" i="5"/>
  <c r="D24" i="5"/>
  <c r="D23" i="5"/>
  <c r="D10" i="5"/>
  <c r="D9" i="5"/>
  <c r="D8" i="5"/>
  <c r="D7" i="5"/>
  <c r="D6" i="5"/>
  <c r="D5" i="5"/>
  <c r="BL70" i="8" l="1"/>
  <c r="H67" i="8"/>
  <c r="I67" i="8" s="1"/>
  <c r="N166" i="8" s="1"/>
  <c r="R67" i="8"/>
  <c r="S67" i="8" s="1"/>
  <c r="M165" i="8" s="1"/>
  <c r="G51" i="8"/>
  <c r="H51" i="8" s="1"/>
  <c r="I51" i="8" s="1"/>
  <c r="BL67" i="8"/>
  <c r="BM67" i="8" s="1"/>
  <c r="BN67" i="8" s="1"/>
  <c r="G102" i="8"/>
  <c r="H99" i="8" s="1"/>
  <c r="I99" i="8" s="1"/>
  <c r="N168" i="8" s="1"/>
  <c r="G54" i="8"/>
  <c r="BW67" i="8"/>
  <c r="BX67" i="8" s="1"/>
  <c r="G147" i="8"/>
  <c r="H147" i="8" s="1"/>
  <c r="I147" i="8" s="1"/>
  <c r="N171" i="8" s="1"/>
  <c r="L179" i="8"/>
  <c r="M175" i="8"/>
  <c r="L180" i="8" s="1"/>
  <c r="G35" i="8"/>
  <c r="H35" i="8" s="1"/>
  <c r="I35" i="8" s="1"/>
  <c r="N165" i="8" s="1"/>
  <c r="G70" i="8"/>
  <c r="G150" i="8"/>
  <c r="H18" i="6"/>
  <c r="I18" i="6" s="1"/>
  <c r="BM83" i="6"/>
  <c r="BN83" i="6" s="1"/>
  <c r="R35" i="6"/>
  <c r="S35" i="6" s="1"/>
  <c r="M164" i="6" s="1"/>
  <c r="M179" i="6" s="1"/>
  <c r="Q38" i="6"/>
  <c r="Q132" i="6"/>
  <c r="R132" i="6" s="1"/>
  <c r="S132" i="6" s="1"/>
  <c r="M167" i="6" s="1"/>
  <c r="G35" i="6"/>
  <c r="H35" i="6" s="1"/>
  <c r="I35" i="6" s="1"/>
  <c r="N165" i="6" s="1"/>
  <c r="G148" i="6"/>
  <c r="H148" i="6" s="1"/>
  <c r="I148" i="6" s="1"/>
  <c r="N172" i="6" s="1"/>
  <c r="BV70" i="6"/>
  <c r="BW67" i="6" s="1"/>
  <c r="BX67" i="6" s="1"/>
  <c r="G135" i="6"/>
  <c r="H132" i="6" s="1"/>
  <c r="I132" i="6" s="1"/>
  <c r="N171" i="6" s="1"/>
  <c r="N180" i="6" s="1"/>
  <c r="M185" i="6" s="1"/>
  <c r="H51" i="6"/>
  <c r="I51" i="6" s="1"/>
  <c r="G21" i="6"/>
  <c r="BL86" i="6"/>
  <c r="H6" i="5"/>
  <c r="H5" i="5"/>
  <c r="H8" i="5"/>
  <c r="H7" i="5"/>
  <c r="H10" i="5"/>
  <c r="H9" i="5"/>
  <c r="H12" i="5"/>
  <c r="H11" i="5"/>
  <c r="H14" i="5"/>
  <c r="H13" i="5"/>
  <c r="D14" i="5"/>
  <c r="D13" i="5"/>
  <c r="D12" i="5"/>
  <c r="D11" i="5"/>
  <c r="N174" i="8" l="1"/>
  <c r="M179" i="8" s="1"/>
  <c r="N176" i="8"/>
  <c r="O176" i="8" s="1"/>
  <c r="N175" i="8"/>
  <c r="M180" i="8" s="1"/>
  <c r="N179" i="6"/>
  <c r="M184" i="6" s="1"/>
  <c r="M180" i="6"/>
  <c r="L185" i="6" s="1"/>
  <c r="N181" i="6"/>
  <c r="O181" i="6" s="1"/>
  <c r="O41" i="5"/>
  <c r="O40" i="5"/>
  <c r="O39" i="5"/>
  <c r="O38" i="5"/>
  <c r="O37" i="5"/>
  <c r="O36" i="5"/>
  <c r="E157" i="7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E21" i="4"/>
  <c r="F21" i="4" s="1"/>
  <c r="E18" i="4"/>
  <c r="E12" i="4"/>
  <c r="F12" i="4" s="1"/>
  <c r="E9" i="4"/>
  <c r="F9" i="4" s="1"/>
  <c r="E5" i="4"/>
  <c r="E2" i="4"/>
  <c r="E158" i="4"/>
  <c r="F158" i="4" s="1"/>
  <c r="E155" i="4"/>
  <c r="F155" i="4" s="1"/>
  <c r="E151" i="4"/>
  <c r="F151" i="4" s="1"/>
  <c r="E148" i="4"/>
  <c r="F148" i="4" s="1"/>
  <c r="O142" i="4"/>
  <c r="P142" i="4" s="1"/>
  <c r="E142" i="4"/>
  <c r="F142" i="4" s="1"/>
  <c r="G135" i="4" s="1"/>
  <c r="O139" i="4"/>
  <c r="P139" i="4" s="1"/>
  <c r="E139" i="4"/>
  <c r="F139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F25" i="4"/>
  <c r="F18" i="4"/>
  <c r="O12" i="4"/>
  <c r="P12" i="4" s="1"/>
  <c r="O9" i="4"/>
  <c r="P9" i="4" s="1"/>
  <c r="O5" i="4"/>
  <c r="P5" i="4" s="1"/>
  <c r="F5" i="4"/>
  <c r="O2" i="4"/>
  <c r="P2" i="4" s="1"/>
  <c r="F2" i="4"/>
  <c r="G132" i="4" l="1"/>
  <c r="G148" i="4"/>
  <c r="G21" i="4"/>
  <c r="Q134" i="7"/>
  <c r="BL86" i="4"/>
  <c r="G35" i="4"/>
  <c r="BV70" i="4"/>
  <c r="BW67" i="4" s="1"/>
  <c r="BX67" i="4" s="1"/>
  <c r="BM83" i="4"/>
  <c r="BN83" i="4" s="1"/>
  <c r="G134" i="7"/>
  <c r="Q131" i="7"/>
  <c r="G150" i="7"/>
  <c r="G131" i="7"/>
  <c r="H131" i="7" s="1"/>
  <c r="I131" i="7" s="1"/>
  <c r="N170" i="7" s="1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M167" i="4" s="1"/>
  <c r="G151" i="4"/>
  <c r="H148" i="4" s="1"/>
  <c r="I148" i="4" s="1"/>
  <c r="N172" i="4" s="1"/>
  <c r="Q102" i="4"/>
  <c r="G115" i="4"/>
  <c r="H115" i="4" s="1"/>
  <c r="I115" i="4" s="1"/>
  <c r="N170" i="4" s="1"/>
  <c r="Q99" i="4"/>
  <c r="R99" i="4" s="1"/>
  <c r="S99" i="4" s="1"/>
  <c r="M166" i="4" s="1"/>
  <c r="G70" i="4"/>
  <c r="G86" i="4"/>
  <c r="G51" i="4"/>
  <c r="H51" i="4" s="1"/>
  <c r="I51" i="4" s="1"/>
  <c r="N166" i="4" s="1"/>
  <c r="Q35" i="4"/>
  <c r="G54" i="4"/>
  <c r="G38" i="4"/>
  <c r="Q5" i="4"/>
  <c r="G2" i="4"/>
  <c r="G18" i="4"/>
  <c r="H18" i="4" s="1"/>
  <c r="I18" i="4" s="1"/>
  <c r="N164" i="4" s="1"/>
  <c r="G67" i="4"/>
  <c r="G118" i="4"/>
  <c r="H132" i="4"/>
  <c r="I132" i="4" s="1"/>
  <c r="N171" i="4" s="1"/>
  <c r="G102" i="4"/>
  <c r="BL70" i="4"/>
  <c r="G99" i="4"/>
  <c r="Q2" i="4"/>
  <c r="R2" i="4" s="1"/>
  <c r="S2" i="4" s="1"/>
  <c r="M163" i="4" s="1"/>
  <c r="Q38" i="4"/>
  <c r="R35" i="4" s="1"/>
  <c r="S35" i="4" s="1"/>
  <c r="M164" i="4" s="1"/>
  <c r="Q67" i="4"/>
  <c r="R67" i="4" s="1"/>
  <c r="S67" i="4" s="1"/>
  <c r="M165" i="4" s="1"/>
  <c r="Q135" i="4"/>
  <c r="G5" i="4"/>
  <c r="BL67" i="4"/>
  <c r="BM67" i="4" s="1"/>
  <c r="BN67" i="4" s="1"/>
  <c r="G83" i="4"/>
  <c r="R131" i="7" l="1"/>
  <c r="S131" i="7" s="1"/>
  <c r="M167" i="7" s="1"/>
  <c r="H83" i="4"/>
  <c r="I83" i="4" s="1"/>
  <c r="N168" i="4" s="1"/>
  <c r="H2" i="4"/>
  <c r="I2" i="4" s="1"/>
  <c r="N163" i="4" s="1"/>
  <c r="H67" i="4"/>
  <c r="I67" i="4" s="1"/>
  <c r="N167" i="4" s="1"/>
  <c r="N181" i="4" s="1"/>
  <c r="O181" i="4" s="1"/>
  <c r="H35" i="4"/>
  <c r="I35" i="4" s="1"/>
  <c r="N165" i="4" s="1"/>
  <c r="H147" i="7"/>
  <c r="I147" i="7" s="1"/>
  <c r="N171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6" i="7" s="1"/>
  <c r="H51" i="7"/>
  <c r="I51" i="7" s="1"/>
  <c r="H35" i="7"/>
  <c r="I35" i="7" s="1"/>
  <c r="N165" i="7" s="1"/>
  <c r="H99" i="7"/>
  <c r="I99" i="7" s="1"/>
  <c r="N168" i="7" s="1"/>
  <c r="BM67" i="7"/>
  <c r="BN67" i="7" s="1"/>
  <c r="H83" i="7"/>
  <c r="I83" i="7" s="1"/>
  <c r="N167" i="7" s="1"/>
  <c r="BW67" i="7"/>
  <c r="BX67" i="7" s="1"/>
  <c r="H115" i="7"/>
  <c r="I115" i="7" s="1"/>
  <c r="N169" i="7" s="1"/>
  <c r="R2" i="7"/>
  <c r="S2" i="7" s="1"/>
  <c r="M163" i="7" s="1"/>
  <c r="H2" i="7"/>
  <c r="I2" i="7" s="1"/>
  <c r="N163" i="7" s="1"/>
  <c r="H18" i="7"/>
  <c r="I18" i="7" s="1"/>
  <c r="N164" i="7" s="1"/>
  <c r="M179" i="4"/>
  <c r="L184" i="4" s="1"/>
  <c r="M180" i="4"/>
  <c r="L185" i="4" s="1"/>
  <c r="H99" i="4"/>
  <c r="I99" i="4" s="1"/>
  <c r="N169" i="4" s="1"/>
  <c r="N179" i="4" l="1"/>
  <c r="M184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F67" i="1"/>
  <c r="O77" i="1"/>
  <c r="O74" i="1"/>
  <c r="O70" i="1"/>
  <c r="O67" i="1"/>
  <c r="E93" i="1"/>
  <c r="E90" i="1"/>
  <c r="E86" i="1"/>
  <c r="E83" i="1"/>
  <c r="E77" i="1"/>
  <c r="E74" i="1"/>
  <c r="E70" i="1"/>
  <c r="E67" i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 s="1"/>
  <c r="O132" i="1"/>
  <c r="P132" i="1" s="1"/>
  <c r="E135" i="1"/>
  <c r="F135" i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21" i="1" l="1"/>
  <c r="G70" i="1"/>
  <c r="G132" i="1"/>
  <c r="G99" i="1"/>
  <c r="H99" i="1"/>
  <c r="I9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N16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H51" i="1"/>
  <c r="I51" i="1" s="1"/>
  <c r="N166" i="1" s="1"/>
  <c r="BM67" i="1"/>
  <c r="BN67" i="1" s="1"/>
  <c r="H148" i="1"/>
  <c r="I148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BM83" i="1"/>
  <c r="BN83" i="1" s="1"/>
  <c r="M180" i="1" l="1"/>
  <c r="L185" i="1" s="1"/>
  <c r="I2" i="1"/>
  <c r="M179" i="1"/>
  <c r="L184" i="1" s="1"/>
  <c r="N180" i="1" l="1"/>
  <c r="M185" i="1" s="1"/>
  <c r="N181" i="1"/>
  <c r="O181" i="1" s="1"/>
  <c r="N179" i="1"/>
  <c r="M184" i="1" s="1"/>
</calcChain>
</file>

<file path=xl/sharedStrings.xml><?xml version="1.0" encoding="utf-8"?>
<sst xmlns="http://schemas.openxmlformats.org/spreadsheetml/2006/main" count="4490" uniqueCount="119">
  <si>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</si>
  <si>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</si>
  <si>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</si>
  <si>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</si>
  <si>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</si>
  <si>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</si>
  <si>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</si>
  <si>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</si>
  <si>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</si>
  <si>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</si>
  <si>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</si>
  <si>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</si>
  <si>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</si>
  <si>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</si>
  <si>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</si>
  <si>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</si>
  <si>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</si>
  <si>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</si>
  <si>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</si>
  <si>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</si>
  <si>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</si>
  <si>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</si>
  <si>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</si>
  <si>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</si>
  <si>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</si>
  <si>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</si>
  <si>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</si>
  <si>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</si>
  <si>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</si>
  <si>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</si>
  <si>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</si>
  <si>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</si>
  <si>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</si>
  <si>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</si>
  <si>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</si>
  <si>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</si>
  <si>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</si>
  <si>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</si>
  <si>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</si>
  <si>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</si>
  <si>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</si>
  <si>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</si>
  <si>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</si>
  <si>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>Campione</t>
  </si>
  <si>
    <t>Primer</t>
  </si>
  <si>
    <t>Ct</t>
  </si>
  <si>
    <t>Media</t>
  </si>
  <si>
    <t>TRATTATO +1</t>
  </si>
  <si>
    <t>CONTROLLO 5 GIORNI</t>
  </si>
  <si>
    <t>TRATTATO +2</t>
  </si>
  <si>
    <t>CONTROLLO 10 GIORNI</t>
  </si>
  <si>
    <t>TRATTATO +3</t>
  </si>
  <si>
    <t>CONTROLLO 15 GIORNI</t>
  </si>
  <si>
    <t>Spleen</t>
  </si>
  <si>
    <t>0 °C</t>
  </si>
  <si>
    <t>0°C</t>
  </si>
  <si>
    <t>1 °C</t>
  </si>
  <si>
    <t>2°C</t>
  </si>
  <si>
    <t>3°C</t>
  </si>
  <si>
    <t>GPX3</t>
  </si>
  <si>
    <t>GPX4</t>
  </si>
  <si>
    <t>PRDX3</t>
  </si>
  <si>
    <t>PRDX5</t>
  </si>
  <si>
    <t>ACTINA</t>
  </si>
  <si>
    <t>Actin</t>
  </si>
  <si>
    <t>C15 Li1</t>
  </si>
  <si>
    <t>C15 Li2</t>
  </si>
  <si>
    <t>C15 Li3</t>
  </si>
  <si>
    <t>C15 Li4</t>
  </si>
  <si>
    <t>C15 Li5</t>
  </si>
  <si>
    <t>T+3 Li1</t>
  </si>
  <si>
    <t>T+3 Li2</t>
  </si>
  <si>
    <t>T+3 Li3</t>
  </si>
  <si>
    <t>T+3 Li4</t>
  </si>
  <si>
    <t>T+3 Li5</t>
  </si>
  <si>
    <t>C5 Li1</t>
  </si>
  <si>
    <t>C5 Li2</t>
  </si>
  <si>
    <t>C5 Li3</t>
  </si>
  <si>
    <t>C5 Li4</t>
  </si>
  <si>
    <t>C5 Li5</t>
  </si>
  <si>
    <t>T+1 Li1</t>
  </si>
  <si>
    <t>T+1 Li2</t>
  </si>
  <si>
    <t>T+1 Li3</t>
  </si>
  <si>
    <t>T+1 Li4</t>
  </si>
  <si>
    <t>T+1 Li5</t>
  </si>
  <si>
    <t>C10 Li1</t>
  </si>
  <si>
    <t>C10 Li2</t>
  </si>
  <si>
    <t>C10 Li3</t>
  </si>
  <si>
    <t>C10 Li4</t>
  </si>
  <si>
    <t>C10 Li5</t>
  </si>
  <si>
    <t>T+2 Li1</t>
  </si>
  <si>
    <t>T+2 Li2</t>
  </si>
  <si>
    <t>T+2 Li3</t>
  </si>
  <si>
    <t>T+2 Li4</t>
  </si>
  <si>
    <t xml:space="preserve">TB CT5 Li1  </t>
  </si>
  <si>
    <t>TB CT5 Li2</t>
  </si>
  <si>
    <t>TB CT Li3</t>
  </si>
  <si>
    <t xml:space="preserve">TB CT5 Li4  </t>
  </si>
  <si>
    <t xml:space="preserve">TB CT5 Li4 </t>
  </si>
  <si>
    <t xml:space="preserve">TB CT5 Li5  </t>
  </si>
  <si>
    <t xml:space="preserve">TB T Li1  </t>
  </si>
  <si>
    <t>TB T Li2</t>
  </si>
  <si>
    <t>TB T Li3</t>
  </si>
  <si>
    <t xml:space="preserve">TB T Li4  </t>
  </si>
  <si>
    <t xml:space="preserve">TB T Li5  </t>
  </si>
  <si>
    <t xml:space="preserve">TB CT10 Li1  </t>
  </si>
  <si>
    <t>TB CT10 Li2</t>
  </si>
  <si>
    <t>TB CT10 Li3</t>
  </si>
  <si>
    <t xml:space="preserve">TB CT10 Li4  </t>
  </si>
  <si>
    <t xml:space="preserve">TB CT10 Li4 </t>
  </si>
  <si>
    <t xml:space="preserve">TB CT10 Li5  </t>
  </si>
  <si>
    <t xml:space="preserve">TB CT15 Li1  </t>
  </si>
  <si>
    <t>TB CT15 Li2</t>
  </si>
  <si>
    <t>TB CT15 Li3</t>
  </si>
  <si>
    <t xml:space="preserve">TB CT15 Li4  </t>
  </si>
  <si>
    <t xml:space="preserve">TB CT15 Li4 </t>
  </si>
  <si>
    <t xml:space="preserve">TB CT15 Li5  </t>
  </si>
  <si>
    <t>GAPDH per sod2 e GPX1</t>
  </si>
  <si>
    <t>beta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</si>
</sst>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0"/>
      <color indexed="8"/>
      <name val="Helvetica Neue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12" borderId="13" xfId="0" applyNumberFormat="1" applyFill="1" applyBorder="1" applyAlignment="1">
      <alignment horizontal="center" vertical="center"/>
    </xf>
    <xf numFmtId="0" fontId="10" fillId="0" borderId="0" xfId="0" applyFont="1"/>
    <xf numFmtId="0" fontId="0" fillId="15" borderId="0" xfId="0" applyFill="1"/>
    <xf numFmtId="49" fontId="0" fillId="0" borderId="16" xfId="0" applyNumberFormat="1" applyBorder="1" applyAlignment="1">
      <alignment vertical="top"/>
    </xf>
    <xf numFmtId="49" fontId="0" fillId="0" borderId="17" xfId="0" applyNumberFormat="1" applyBorder="1" applyAlignment="1">
      <alignment vertical="top"/>
    </xf>
    <xf numFmtId="0" fontId="0" fillId="11" borderId="0" xfId="0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12" borderId="0" xfId="0" applyFill="1" applyAlignment="1">
      <alignment horizontal="right"/>
    </xf>
    <xf numFmtId="0" fontId="0" fillId="4" borderId="0" xfId="0" applyFill="1" applyAlignment="1">
      <alignment horizontal="right"/>
    </xf>
    <xf numFmtId="49" fontId="0" fillId="0" borderId="18" xfId="0" applyNumberFormat="1" applyBorder="1" applyAlignment="1">
      <alignment vertical="top"/>
    </xf>
    <xf numFmtId="49" fontId="0" fillId="0" borderId="19" xfId="0" applyNumberFormat="1" applyBorder="1" applyAlignment="1">
      <alignment vertical="top"/>
    </xf>
    <xf numFmtId="49" fontId="0" fillId="0" borderId="19" xfId="0" applyNumberFormat="1" applyBorder="1" applyAlignment="1">
      <alignment horizontal="left" vertical="top"/>
    </xf>
    <xf numFmtId="49" fontId="0" fillId="11" borderId="0" xfId="0" applyNumberFormat="1" applyFill="1" applyAlignment="1">
      <alignment horizontal="right"/>
    </xf>
    <xf numFmtId="0" fontId="0" fillId="0" borderId="11" xfId="0" applyBorder="1" applyAlignment="1">
      <alignment horizontal="right" vertical="center"/>
    </xf>
    <xf numFmtId="165" fontId="0" fillId="0" borderId="17" xfId="0" applyNumberFormat="1" applyBorder="1" applyAlignment="1">
      <alignment horizontal="right" vertical="top"/>
    </xf>
    <xf numFmtId="49" fontId="0" fillId="0" borderId="17" xfId="0" applyNumberFormat="1" applyBorder="1" applyAlignment="1">
      <alignment horizontal="right" vertical="top"/>
    </xf>
    <xf numFmtId="0" fontId="12" fillId="0" borderId="16" xfId="0" applyFont="1" applyBorder="1" applyAlignment="1">
      <alignment vertical="top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vertical="top"/>
    </xf>
    <xf numFmtId="49" fontId="0" fillId="12" borderId="0" xfId="0" applyNumberFormat="1" applyFill="1" applyAlignment="1">
      <alignment horizontal="right"/>
    </xf>
    <xf numFmtId="49" fontId="0" fillId="4" borderId="0" xfId="0" applyNumberFormat="1" applyFill="1" applyAlignment="1">
      <alignment horizontal="right"/>
    </xf>
    <xf numFmtId="0" fontId="10" fillId="0" borderId="0" xfId="0" applyFont="1" applyAlignment="1">
      <alignment horizontal="center"/>
    </xf>
    <xf numFmtId="0" fontId="10" fillId="12" borderId="20" xfId="0" applyFont="1" applyFill="1" applyBorder="1" applyAlignment="1">
      <alignment horizontal="center"/>
    </xf>
    <xf numFmtId="0" fontId="10" fillId="12" borderId="0" xfId="0" applyFont="1" applyFill="1" applyAlignment="1">
      <alignment horizontal="center"/>
    </xf>
  </cellXfs>
  <cellStyles count="1">
    <cellStyle name="Normale" xfId="0" builtinId="0"/>
  </cellStyles>
  <dxfs count="274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0.20102073939730322</c:v>
                  </c:pt>
                  <c:pt idx="1">
                    <c:v>0.53859351157582169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0.96868912536105933</c:v>
                </c:pt>
                <c:pt idx="1">
                  <c:v>2.1563860928059428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1-F349-BE2F-096FC48C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566288"/>
        <c:axId val="1790598816"/>
      </c:barChart>
      <c:catAx>
        <c:axId val="179056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598816"/>
        <c:crosses val="autoZero"/>
        <c:auto val="1"/>
        <c:lblAlgn val="ctr"/>
        <c:lblOffset val="100"/>
        <c:noMultiLvlLbl val="0"/>
      </c:catAx>
      <c:valAx>
        <c:axId val="179059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56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'C10-T+2'!$L$185:$M$185</c:f>
                <c:numCache>
                  <c:formatCode>General</c:formatCode>
                  <c:ptCount val="2"/>
                  <c:pt idx="0">
                    <c:v>0.18504224681408207</c:v>
                  </c:pt>
                  <c:pt idx="1">
                    <c:v>0.43324591528417045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'C10-T+2'!$L$184:$M$184</c:f>
              <c:numCache>
                <c:formatCode>General</c:formatCode>
                <c:ptCount val="2"/>
                <c:pt idx="0">
                  <c:v>1.1262492738759278</c:v>
                </c:pt>
                <c:pt idx="1">
                  <c:v>1.3218394612245352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FE43-887B-7C5E21385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335808"/>
        <c:axId val="1775389584"/>
      </c:barChart>
      <c:catAx>
        <c:axId val="17753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89584"/>
        <c:crosses val="autoZero"/>
        <c:auto val="1"/>
        <c:lblAlgn val="ctr"/>
        <c:lblOffset val="100"/>
        <c:noMultiLvlLbl val="0"/>
      </c:catAx>
      <c:valAx>
        <c:axId val="17753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533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C15 - T+3'!$L$180:$M$180</c:f>
                <c:numCache>
                  <c:formatCode>General</c:formatCode>
                  <c:ptCount val="2"/>
                  <c:pt idx="0">
                    <c:v>0.22082974021912263</c:v>
                  </c:pt>
                  <c:pt idx="1">
                    <c:v>0.27451655599580121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C15 - T+3'!$L$179:$M$179</c:f>
              <c:numCache>
                <c:formatCode>General</c:formatCode>
                <c:ptCount val="2"/>
                <c:pt idx="0">
                  <c:v>1.1325773040166414</c:v>
                </c:pt>
                <c:pt idx="1">
                  <c:v>0.77098763777313351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0.22082974021912263</c:v>
                  </c:pt>
                  <c:pt idx="1">
                    <c:v>0.21823711012042288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1.1325773040166414</c:v>
                </c:pt>
                <c:pt idx="1">
                  <c:v>0.70980908959805233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834C-A59D-085442C7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195680"/>
        <c:axId val="1553971632"/>
      </c:barChart>
      <c:catAx>
        <c:axId val="1553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971632"/>
        <c:crosses val="autoZero"/>
        <c:auto val="1"/>
        <c:lblAlgn val="ctr"/>
        <c:lblOffset val="100"/>
        <c:noMultiLvlLbl val="0"/>
      </c:catAx>
      <c:valAx>
        <c:axId val="155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1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boxWhisker" uniqueId="{877B0368-AC95-1747-8EDB-7F150DCAF923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361950</xdr:colOff>
      <xdr:row>164</xdr:row>
      <xdr:rowOff>120650</xdr:rowOff>
    </xdr:from>
    <xdr:to>
      <xdr:col>20</xdr:col>
      <xdr:colOff>806450</xdr:colOff>
      <xdr:row>178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0E55AC71-A9DA-B9E1-5F16-0E601C9626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17550" y="339407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11</xdr:col>
      <xdr:colOff>95250</xdr:colOff>
      <xdr:row>187</xdr:row>
      <xdr:rowOff>95250</xdr:rowOff>
    </xdr:from>
    <xdr:to>
      <xdr:col>15</xdr:col>
      <xdr:colOff>692150</xdr:colOff>
      <xdr:row>200</xdr:row>
      <xdr:rowOff>196850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7F44AD-CB47-2F75-57E9-9390FB2E2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768350</xdr:colOff>
      <xdr:row>188</xdr:row>
      <xdr:rowOff>0</xdr:rowOff>
    </xdr:from>
    <xdr:to>
      <xdr:col>15</xdr:col>
      <xdr:colOff>539750</xdr:colOff>
      <xdr:row>201</xdr:row>
      <xdr:rowOff>101600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5F2C50D-DC6D-A798-A9AE-E764C720C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804708</xdr:colOff>
      <xdr:row>180</xdr:row>
      <xdr:rowOff>151276</xdr:rowOff>
    </xdr:from>
    <xdr:to>
      <xdr:col>15</xdr:col>
      <xdr:colOff>588921</xdr:colOff>
      <xdr:row>194</xdr:row>
      <xdr:rowOff>62264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4D2ED9-D08A-3AD9-7285-E43C6B27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topLeftCell="A2" zoomScale="116" workbookViewId="0">
      <selection activeCell="L18" sqref="L18"/>
    </sheetView>
  </sheetViews>
  <sheetFormatPr baseColWidth="10" defaultRowHeight="16" x14ac:dyDescent="0.2"/>
  <cols>
    <col min="4" max="4" width="12.1640625" bestFit="1" customWidth="1"/>
    <col min="15" max="16" width="12.6640625" bestFit="1" customWidth="1"/>
  </cols>
  <sheetData>
    <row r="1" spans="1:16" x14ac:dyDescent="0.2">
      <c r="A1" s="59" t="s">
        <v>47</v>
      </c>
      <c r="B1" s="59"/>
      <c r="C1" s="59"/>
      <c r="D1" s="59"/>
      <c r="E1" s="59"/>
      <c r="F1" s="59"/>
      <c r="G1" s="59"/>
      <c r="H1" s="59"/>
    </row>
    <row r="2" spans="1:16" x14ac:dyDescent="0.2">
      <c r="A2" s="26"/>
      <c r="B2" s="27" t="s">
        <v>9</v>
      </c>
      <c r="C2" s="26"/>
      <c r="D2" s="26"/>
      <c r="E2" s="33"/>
      <c r="F2" s="34" t="s">
        <v>21</v>
      </c>
      <c r="G2" s="33"/>
      <c r="H2" s="33"/>
    </row>
    <row r="3" spans="1:16" ht="17" thickBot="1" x14ac:dyDescent="0.25">
      <c r="A3" s="28"/>
      <c r="B3" s="28"/>
      <c r="C3" s="28"/>
      <c r="D3" s="28"/>
      <c r="E3" s="28"/>
      <c r="F3" s="28"/>
      <c r="G3" s="28"/>
      <c r="H3" s="28"/>
    </row>
    <row r="4" spans="1:16" ht="17" thickBot="1" x14ac:dyDescent="0.25">
      <c r="A4" s="29" t="s">
        <v>43</v>
      </c>
      <c r="B4" s="30" t="s">
        <v>44</v>
      </c>
      <c r="C4" s="30" t="s">
        <v>45</v>
      </c>
      <c r="D4" s="36" t="s">
        <v>46</v>
      </c>
      <c r="E4" s="29" t="s">
        <v>43</v>
      </c>
      <c r="F4" s="30" t="s">
        <v>44</v>
      </c>
      <c r="G4" s="30" t="s">
        <v>45</v>
      </c>
      <c r="H4" s="36" t="s">
        <v>46</v>
      </c>
      <c r="O4" s="38" t="s">
        <v>63</v>
      </c>
      <c r="P4" s="38" t="s">
        <v>9</v>
      </c>
    </row>
    <row r="5" spans="1:16" ht="17" thickBot="1" x14ac:dyDescent="0.25">
      <c r="A5" s="40" t="s">
        <v>80</v>
      </c>
      <c r="B5" s="41" t="s">
        <v>9</v>
      </c>
      <c r="C5" s="41">
        <v>20.772500000000001</v>
      </c>
      <c r="D5" s="28">
        <f>STDEV(C5:C6)</f>
        <v>4.7446865017617294E-2</v>
      </c>
      <c r="E5" s="40" t="s">
        <v>80</v>
      </c>
      <c r="F5" s="41" t="s">
        <v>64</v>
      </c>
      <c r="G5" s="41">
        <v>24.4513</v>
      </c>
      <c r="H5" s="28">
        <f>STDEV(G5:G6)</f>
        <v>0.18271639225860511</v>
      </c>
      <c r="N5" s="42" t="s">
        <v>94</v>
      </c>
      <c r="O5" s="42">
        <v>18.4101</v>
      </c>
      <c r="P5" s="42">
        <v>16.126999999999999</v>
      </c>
    </row>
    <row r="6" spans="1:16" ht="17" thickBot="1" x14ac:dyDescent="0.25">
      <c r="A6" s="40" t="s">
        <v>80</v>
      </c>
      <c r="B6" s="41" t="s">
        <v>9</v>
      </c>
      <c r="C6" s="41">
        <v>20.839600000000001</v>
      </c>
      <c r="D6" s="37">
        <f>AVERAGE(C5:C6)</f>
        <v>20.806049999999999</v>
      </c>
      <c r="E6" s="40" t="s">
        <v>80</v>
      </c>
      <c r="F6" s="41" t="s">
        <v>64</v>
      </c>
      <c r="G6" s="41">
        <v>24.709700000000002</v>
      </c>
      <c r="H6" s="37">
        <f>AVERAGE(G5:G6)</f>
        <v>24.580500000000001</v>
      </c>
      <c r="N6" s="42" t="s">
        <v>94</v>
      </c>
      <c r="O6" s="42">
        <v>18.6492</v>
      </c>
      <c r="P6" s="42">
        <v>16.3324</v>
      </c>
    </row>
    <row r="7" spans="1:16" ht="17" thickBot="1" x14ac:dyDescent="0.25">
      <c r="A7" s="40" t="s">
        <v>81</v>
      </c>
      <c r="B7" s="41" t="s">
        <v>9</v>
      </c>
      <c r="C7" s="41">
        <v>18.865300000000001</v>
      </c>
      <c r="D7" s="28">
        <f>STDEV(C7:C8)</f>
        <v>8.3297178823777115E-2</v>
      </c>
      <c r="E7" s="40" t="s">
        <v>81</v>
      </c>
      <c r="F7" s="41" t="s">
        <v>64</v>
      </c>
      <c r="G7" s="41">
        <v>22.285799999999998</v>
      </c>
      <c r="H7" s="28">
        <f>STDEV(G7:G8)</f>
        <v>2.2344574285493069E-2</v>
      </c>
      <c r="N7" s="43" t="s">
        <v>95</v>
      </c>
      <c r="O7" s="43">
        <v>19.12</v>
      </c>
      <c r="P7" s="43">
        <v>16.435099999999998</v>
      </c>
    </row>
    <row r="8" spans="1:16" ht="17" thickBot="1" x14ac:dyDescent="0.25">
      <c r="A8" s="40" t="s">
        <v>81</v>
      </c>
      <c r="B8" s="41" t="s">
        <v>9</v>
      </c>
      <c r="C8" s="41">
        <v>18.747499999999999</v>
      </c>
      <c r="D8" s="37">
        <f>AVERAGE(C7:C8)</f>
        <v>18.8064</v>
      </c>
      <c r="E8" s="40" t="s">
        <v>81</v>
      </c>
      <c r="F8" s="41" t="s">
        <v>64</v>
      </c>
      <c r="G8" s="41">
        <v>22.254200000000001</v>
      </c>
      <c r="H8" s="37">
        <f>AVERAGE(G7:G8)</f>
        <v>22.27</v>
      </c>
      <c r="N8" s="43" t="s">
        <v>95</v>
      </c>
      <c r="O8" s="43">
        <v>18.466899999999999</v>
      </c>
      <c r="P8" s="43">
        <v>16.346499999999999</v>
      </c>
    </row>
    <row r="9" spans="1:16" ht="17" thickBot="1" x14ac:dyDescent="0.25">
      <c r="A9" s="40" t="s">
        <v>82</v>
      </c>
      <c r="B9" s="41" t="s">
        <v>9</v>
      </c>
      <c r="C9" s="41">
        <v>19.740100000000002</v>
      </c>
      <c r="D9" s="28">
        <f>STDEV(C9:C10)</f>
        <v>8.5064945776739356E-2</v>
      </c>
      <c r="E9" s="40" t="s">
        <v>82</v>
      </c>
      <c r="F9" s="41" t="s">
        <v>64</v>
      </c>
      <c r="G9" s="41">
        <v>23.553599999999999</v>
      </c>
      <c r="H9" s="28">
        <f>STDEV(G9:G10)</f>
        <v>8.4145706961204023E-3</v>
      </c>
      <c r="N9" s="43" t="s">
        <v>96</v>
      </c>
      <c r="O9" s="43">
        <v>19.7316</v>
      </c>
      <c r="P9" s="43">
        <v>16.935099999999998</v>
      </c>
    </row>
    <row r="10" spans="1:16" ht="17" thickBot="1" x14ac:dyDescent="0.25">
      <c r="A10" s="40" t="s">
        <v>82</v>
      </c>
      <c r="B10" s="41" t="s">
        <v>9</v>
      </c>
      <c r="C10" s="41">
        <v>19.860399999999998</v>
      </c>
      <c r="D10" s="37">
        <f>AVERAGE(C9:C10)</f>
        <v>19.800249999999998</v>
      </c>
      <c r="E10" s="40" t="s">
        <v>82</v>
      </c>
      <c r="F10" s="41" t="s">
        <v>64</v>
      </c>
      <c r="G10" s="41">
        <v>23.541699999999999</v>
      </c>
      <c r="H10" s="37">
        <f>AVERAGE(G9:G10)</f>
        <v>23.547649999999997</v>
      </c>
      <c r="N10" s="43" t="s">
        <v>96</v>
      </c>
      <c r="O10" s="43">
        <v>19.912299999999998</v>
      </c>
      <c r="P10" s="43">
        <v>16.8187</v>
      </c>
    </row>
    <row r="11" spans="1:16" ht="17" thickBot="1" x14ac:dyDescent="0.25">
      <c r="A11" s="40" t="s">
        <v>83</v>
      </c>
      <c r="B11" s="41" t="s">
        <v>9</v>
      </c>
      <c r="C11" s="41">
        <v>20.259399999999999</v>
      </c>
      <c r="D11" s="28">
        <f>STDEV(C11:C12)</f>
        <v>9.9631345469185978E-2</v>
      </c>
      <c r="E11" s="40" t="s">
        <v>83</v>
      </c>
      <c r="F11" s="41" t="s">
        <v>64</v>
      </c>
      <c r="G11" s="41">
        <v>25.989799999999999</v>
      </c>
      <c r="H11" s="28">
        <f>STDEV(G11:G12)</f>
        <v>0.23638579695066209</v>
      </c>
      <c r="N11" s="45" t="s">
        <v>97</v>
      </c>
      <c r="O11" s="45">
        <v>18.912500000000001</v>
      </c>
      <c r="P11" s="45">
        <v>16.411899999999999</v>
      </c>
    </row>
    <row r="12" spans="1:16" ht="17" thickBot="1" x14ac:dyDescent="0.25">
      <c r="A12" s="40" t="s">
        <v>83</v>
      </c>
      <c r="B12" s="41" t="s">
        <v>9</v>
      </c>
      <c r="C12" s="41">
        <v>20.400300000000001</v>
      </c>
      <c r="D12" s="37">
        <f>AVERAGE(C11:C12)</f>
        <v>20.32985</v>
      </c>
      <c r="E12" s="40" t="s">
        <v>83</v>
      </c>
      <c r="F12" s="41" t="s">
        <v>64</v>
      </c>
      <c r="G12" s="41">
        <v>25.6555</v>
      </c>
      <c r="H12" s="37">
        <f>AVERAGE(G11:G12)</f>
        <v>25.822649999999999</v>
      </c>
      <c r="N12" s="45" t="s">
        <v>98</v>
      </c>
      <c r="O12" s="45">
        <v>19.0822</v>
      </c>
      <c r="P12" s="45">
        <v>16.723400000000002</v>
      </c>
    </row>
    <row r="13" spans="1:16" ht="17" thickBot="1" x14ac:dyDescent="0.25">
      <c r="A13" s="40" t="s">
        <v>84</v>
      </c>
      <c r="B13" s="41" t="s">
        <v>9</v>
      </c>
      <c r="C13" s="41">
        <v>21.537700000000001</v>
      </c>
      <c r="D13" s="28">
        <f>STDEV(C13:C14)</f>
        <v>0.14622968234937636</v>
      </c>
      <c r="E13" s="40" t="s">
        <v>84</v>
      </c>
      <c r="F13" s="41" t="s">
        <v>64</v>
      </c>
      <c r="G13" s="41">
        <v>29.530200000000001</v>
      </c>
      <c r="H13" s="28">
        <f>STDEV(G13:G14)</f>
        <v>3.0476302269139513E-2</v>
      </c>
      <c r="N13" s="46" t="s">
        <v>99</v>
      </c>
      <c r="O13" s="46">
        <v>19.133800000000001</v>
      </c>
      <c r="P13" s="46">
        <v>16.3627</v>
      </c>
    </row>
    <row r="14" spans="1:16" ht="17" thickBot="1" x14ac:dyDescent="0.25">
      <c r="A14" s="40" t="s">
        <v>84</v>
      </c>
      <c r="B14" s="41" t="s">
        <v>9</v>
      </c>
      <c r="C14" s="41">
        <v>21.744499999999999</v>
      </c>
      <c r="D14" s="37">
        <f>AVERAGE(C13:C14)</f>
        <v>21.641100000000002</v>
      </c>
      <c r="E14" s="40" t="s">
        <v>84</v>
      </c>
      <c r="F14" s="41" t="s">
        <v>64</v>
      </c>
      <c r="G14" s="41">
        <v>29.487100000000002</v>
      </c>
      <c r="H14" s="37">
        <f>AVERAGE(G13:G14)</f>
        <v>29.508650000000003</v>
      </c>
      <c r="N14" s="46" t="s">
        <v>99</v>
      </c>
      <c r="O14" s="46">
        <v>18.903300000000002</v>
      </c>
      <c r="P14" s="46">
        <v>16.119900000000001</v>
      </c>
    </row>
    <row r="15" spans="1:16" x14ac:dyDescent="0.2">
      <c r="A15" s="47"/>
      <c r="B15" s="48"/>
      <c r="C15" s="49"/>
      <c r="D15" s="32"/>
      <c r="E15" s="28"/>
      <c r="F15" s="28"/>
      <c r="G15" s="24"/>
      <c r="H15" s="32"/>
      <c r="N15" s="42" t="s">
        <v>100</v>
      </c>
      <c r="O15" s="42">
        <v>24.4513</v>
      </c>
      <c r="P15" s="42">
        <v>20.772500000000001</v>
      </c>
    </row>
    <row r="16" spans="1:16" x14ac:dyDescent="0.2">
      <c r="A16" s="28"/>
      <c r="B16" s="28"/>
      <c r="C16" s="24"/>
      <c r="D16" s="32"/>
      <c r="E16" s="28"/>
      <c r="F16" s="28"/>
      <c r="G16" s="24"/>
      <c r="H16" s="32"/>
      <c r="N16" s="42" t="s">
        <v>100</v>
      </c>
      <c r="O16" s="42">
        <v>24.709700000000002</v>
      </c>
      <c r="P16" s="42">
        <v>20.839600000000001</v>
      </c>
    </row>
    <row r="17" spans="1:16" x14ac:dyDescent="0.2">
      <c r="A17" s="28"/>
      <c r="B17" s="28"/>
      <c r="C17" s="24"/>
      <c r="D17" s="28"/>
      <c r="E17" s="28"/>
      <c r="F17" s="28"/>
      <c r="G17" s="24"/>
      <c r="H17" s="24"/>
      <c r="N17" s="43" t="s">
        <v>101</v>
      </c>
      <c r="O17" s="43">
        <v>22.285799999999998</v>
      </c>
      <c r="P17" s="43">
        <v>18.865300000000001</v>
      </c>
    </row>
    <row r="18" spans="1:16" x14ac:dyDescent="0.2">
      <c r="A18" s="28"/>
      <c r="B18" s="28"/>
      <c r="C18" s="24"/>
      <c r="D18" s="32"/>
      <c r="E18" s="28"/>
      <c r="F18" s="28"/>
      <c r="G18" s="24"/>
      <c r="H18" s="32"/>
      <c r="N18" s="43" t="s">
        <v>101</v>
      </c>
      <c r="O18" s="43">
        <v>22.254200000000001</v>
      </c>
      <c r="P18" s="43">
        <v>18.747499999999999</v>
      </c>
    </row>
    <row r="19" spans="1:16" x14ac:dyDescent="0.2">
      <c r="A19" s="28"/>
      <c r="B19" s="28"/>
      <c r="C19" s="24"/>
      <c r="D19" s="32"/>
      <c r="E19" s="28"/>
      <c r="F19" s="28"/>
      <c r="G19" s="24"/>
      <c r="H19" s="32"/>
      <c r="N19" s="43" t="s">
        <v>102</v>
      </c>
      <c r="O19" s="43">
        <v>23.553599999999999</v>
      </c>
      <c r="P19" s="43">
        <v>19.740100000000002</v>
      </c>
    </row>
    <row r="20" spans="1:16" x14ac:dyDescent="0.2">
      <c r="N20" s="43" t="s">
        <v>102</v>
      </c>
      <c r="O20" s="43">
        <v>23.541699999999999</v>
      </c>
      <c r="P20" s="43">
        <v>19.860399999999998</v>
      </c>
    </row>
    <row r="21" spans="1:16" ht="17" thickBot="1" x14ac:dyDescent="0.25">
      <c r="A21" s="60" t="s">
        <v>48</v>
      </c>
      <c r="B21" s="60"/>
      <c r="C21" s="60"/>
      <c r="D21" s="60"/>
      <c r="E21" s="60"/>
      <c r="F21" s="60"/>
      <c r="G21" s="60"/>
      <c r="H21" s="60"/>
      <c r="N21" s="45" t="s">
        <v>103</v>
      </c>
      <c r="O21" s="45">
        <v>25.989799999999999</v>
      </c>
      <c r="P21" s="45">
        <v>20.259399999999999</v>
      </c>
    </row>
    <row r="22" spans="1:16" ht="17" thickBot="1" x14ac:dyDescent="0.25">
      <c r="A22" s="29" t="s">
        <v>43</v>
      </c>
      <c r="B22" s="30" t="s">
        <v>44</v>
      </c>
      <c r="C22" s="30" t="s">
        <v>45</v>
      </c>
      <c r="D22" s="36" t="s">
        <v>46</v>
      </c>
      <c r="E22" s="29" t="s">
        <v>43</v>
      </c>
      <c r="F22" s="30" t="s">
        <v>44</v>
      </c>
      <c r="G22" s="30" t="s">
        <v>45</v>
      </c>
      <c r="H22" s="36" t="s">
        <v>46</v>
      </c>
      <c r="N22" s="45" t="s">
        <v>103</v>
      </c>
      <c r="O22" s="45">
        <v>25.6555</v>
      </c>
      <c r="P22" s="45">
        <v>20.400300000000001</v>
      </c>
    </row>
    <row r="23" spans="1:16" ht="17" thickBot="1" x14ac:dyDescent="0.25">
      <c r="A23" s="40" t="s">
        <v>75</v>
      </c>
      <c r="B23" s="41" t="s">
        <v>9</v>
      </c>
      <c r="C23" s="41">
        <v>16.126999999999999</v>
      </c>
      <c r="D23" s="28">
        <f>STDEV(C23:C24)</f>
        <v>0.14523973285571751</v>
      </c>
      <c r="E23" s="40" t="s">
        <v>75</v>
      </c>
      <c r="F23" s="41" t="s">
        <v>118</v>
      </c>
      <c r="G23" s="41">
        <v>18.4101</v>
      </c>
      <c r="H23" s="28">
        <f>STDEV(G23:G24)</f>
        <v>0.1690692313817039</v>
      </c>
      <c r="N23" s="46" t="s">
        <v>104</v>
      </c>
      <c r="O23" s="46">
        <v>29.530200000000001</v>
      </c>
      <c r="P23" s="46">
        <v>21.537700000000001</v>
      </c>
    </row>
    <row r="24" spans="1:16" ht="17" thickBot="1" x14ac:dyDescent="0.25">
      <c r="A24" s="40" t="s">
        <v>75</v>
      </c>
      <c r="B24" s="41" t="s">
        <v>9</v>
      </c>
      <c r="C24" s="41">
        <v>16.3324</v>
      </c>
      <c r="D24" s="37">
        <f>AVERAGE(C23:C24)</f>
        <v>16.229700000000001</v>
      </c>
      <c r="E24" s="40" t="s">
        <v>75</v>
      </c>
      <c r="F24" s="41" t="s">
        <v>118</v>
      </c>
      <c r="G24" s="41">
        <v>18.6492</v>
      </c>
      <c r="H24" s="37">
        <f>AVERAGE(G23:G24)</f>
        <v>18.52965</v>
      </c>
      <c r="N24" s="46" t="s">
        <v>104</v>
      </c>
      <c r="O24" s="46">
        <v>29.487100000000002</v>
      </c>
      <c r="P24" s="46">
        <v>21.744499999999999</v>
      </c>
    </row>
    <row r="25" spans="1:16" ht="17" thickBot="1" x14ac:dyDescent="0.25">
      <c r="A25" s="40" t="s">
        <v>76</v>
      </c>
      <c r="B25" s="41" t="s">
        <v>9</v>
      </c>
      <c r="C25" s="41">
        <v>16.435099999999998</v>
      </c>
      <c r="D25" s="28">
        <f>STDEV(C25:C26)</f>
        <v>6.2649660813127811E-2</v>
      </c>
      <c r="E25" s="40" t="s">
        <v>76</v>
      </c>
      <c r="F25" s="41" t="s">
        <v>118</v>
      </c>
      <c r="G25" s="41">
        <v>19.12</v>
      </c>
      <c r="H25" s="28">
        <f>STDEV(G25:G26)</f>
        <v>0.46181143879293562</v>
      </c>
      <c r="N25" s="38"/>
      <c r="O25" s="38" t="s">
        <v>63</v>
      </c>
      <c r="P25" s="38" t="s">
        <v>9</v>
      </c>
    </row>
    <row r="26" spans="1:16" ht="17" thickBot="1" x14ac:dyDescent="0.25">
      <c r="A26" s="40" t="s">
        <v>76</v>
      </c>
      <c r="B26" s="41" t="s">
        <v>9</v>
      </c>
      <c r="C26" s="41">
        <v>16.346499999999999</v>
      </c>
      <c r="D26" s="37">
        <f>AVERAGE(C25:C26)</f>
        <v>16.390799999999999</v>
      </c>
      <c r="E26" s="40" t="s">
        <v>76</v>
      </c>
      <c r="F26" s="41" t="s">
        <v>118</v>
      </c>
      <c r="G26" s="41">
        <v>18.466899999999999</v>
      </c>
      <c r="H26" s="37">
        <f>AVERAGE(G25:G26)</f>
        <v>18.79345</v>
      </c>
      <c r="N26" s="42" t="s">
        <v>105</v>
      </c>
      <c r="O26" s="50">
        <f>G61</f>
        <v>20.680700000000002</v>
      </c>
      <c r="P26" s="42">
        <f>C61</f>
        <v>17.2181</v>
      </c>
    </row>
    <row r="27" spans="1:16" ht="17" thickBot="1" x14ac:dyDescent="0.25">
      <c r="A27" s="40" t="s">
        <v>77</v>
      </c>
      <c r="B27" s="41" t="s">
        <v>9</v>
      </c>
      <c r="C27" s="41">
        <v>16.935099999999998</v>
      </c>
      <c r="D27" s="28">
        <f>STDEV(C27:C28)</f>
        <v>8.2307229330113238E-2</v>
      </c>
      <c r="E27" s="40" t="s">
        <v>77</v>
      </c>
      <c r="F27" s="41" t="s">
        <v>118</v>
      </c>
      <c r="G27" s="41">
        <v>19.7316</v>
      </c>
      <c r="H27" s="28">
        <f>STDEV(G27:G28)</f>
        <v>0.12777419536040777</v>
      </c>
      <c r="N27" s="42" t="s">
        <v>105</v>
      </c>
      <c r="O27" s="50">
        <f t="shared" ref="O27:O35" si="0">G62</f>
        <v>20.594100000000001</v>
      </c>
      <c r="P27" s="42">
        <f t="shared" ref="P27:P35" si="1">C62</f>
        <v>17.109300000000001</v>
      </c>
    </row>
    <row r="28" spans="1:16" ht="17" thickBot="1" x14ac:dyDescent="0.25">
      <c r="A28" s="40" t="s">
        <v>77</v>
      </c>
      <c r="B28" s="41" t="s">
        <v>9</v>
      </c>
      <c r="C28" s="41">
        <v>16.8187</v>
      </c>
      <c r="D28" s="37">
        <f>AVERAGE(C27:C28)</f>
        <v>16.876899999999999</v>
      </c>
      <c r="E28" s="40" t="s">
        <v>77</v>
      </c>
      <c r="F28" s="41" t="s">
        <v>118</v>
      </c>
      <c r="G28" s="41">
        <v>19.912299999999998</v>
      </c>
      <c r="H28" s="37">
        <f>AVERAGE(G27:G28)</f>
        <v>19.821950000000001</v>
      </c>
      <c r="N28" s="43" t="s">
        <v>106</v>
      </c>
      <c r="O28" s="44">
        <f t="shared" si="0"/>
        <v>17.964300000000001</v>
      </c>
      <c r="P28" s="44">
        <f t="shared" si="1"/>
        <v>16.280999999999999</v>
      </c>
    </row>
    <row r="29" spans="1:16" ht="17" thickBot="1" x14ac:dyDescent="0.25">
      <c r="A29" s="40" t="s">
        <v>78</v>
      </c>
      <c r="B29" s="41" t="s">
        <v>9</v>
      </c>
      <c r="C29" s="41">
        <v>16.411899999999999</v>
      </c>
      <c r="D29" s="28">
        <f>STDEV(C29:C30)</f>
        <v>0.2202637623396112</v>
      </c>
      <c r="E29" s="40" t="s">
        <v>78</v>
      </c>
      <c r="F29" s="41" t="s">
        <v>118</v>
      </c>
      <c r="G29" s="41">
        <v>18.912500000000001</v>
      </c>
      <c r="H29" s="28">
        <f>STDEV(G29:G30)</f>
        <v>0.1199960207673563</v>
      </c>
      <c r="N29" s="43" t="s">
        <v>106</v>
      </c>
      <c r="O29" s="44">
        <f t="shared" si="0"/>
        <v>18.2804</v>
      </c>
      <c r="P29" s="44">
        <f t="shared" si="1"/>
        <v>16.148099999999999</v>
      </c>
    </row>
    <row r="30" spans="1:16" ht="17" thickBot="1" x14ac:dyDescent="0.25">
      <c r="A30" s="40" t="s">
        <v>78</v>
      </c>
      <c r="B30" s="41" t="s">
        <v>9</v>
      </c>
      <c r="C30" s="41">
        <v>16.723400000000002</v>
      </c>
      <c r="D30" s="37">
        <f>AVERAGE(C29:C30)</f>
        <v>16.56765</v>
      </c>
      <c r="E30" s="40" t="s">
        <v>78</v>
      </c>
      <c r="F30" s="41" t="s">
        <v>118</v>
      </c>
      <c r="G30" s="41">
        <v>19.0822</v>
      </c>
      <c r="H30" s="37">
        <f>AVERAGE(G29:G30)</f>
        <v>18.997350000000001</v>
      </c>
      <c r="N30" s="43" t="s">
        <v>107</v>
      </c>
      <c r="O30" s="44">
        <f t="shared" si="0"/>
        <v>17.1541</v>
      </c>
      <c r="P30" s="44">
        <f t="shared" si="1"/>
        <v>15.682399999999999</v>
      </c>
    </row>
    <row r="31" spans="1:16" ht="17" thickBot="1" x14ac:dyDescent="0.25">
      <c r="A31" s="40" t="s">
        <v>79</v>
      </c>
      <c r="B31" s="41" t="s">
        <v>9</v>
      </c>
      <c r="C31" s="41">
        <v>16.3627</v>
      </c>
      <c r="D31" s="28">
        <f>STDEV(C31:C32)</f>
        <v>0.17168552647209304</v>
      </c>
      <c r="E31" s="40" t="s">
        <v>79</v>
      </c>
      <c r="F31" s="41" t="s">
        <v>118</v>
      </c>
      <c r="G31" s="41">
        <v>19.133800000000001</v>
      </c>
      <c r="H31" s="28">
        <f>STDEV(G31:G32)</f>
        <v>0.16298811306349867</v>
      </c>
      <c r="N31" s="43" t="s">
        <v>96</v>
      </c>
      <c r="O31" s="44">
        <f t="shared" si="0"/>
        <v>17.4527</v>
      </c>
      <c r="P31" s="44">
        <f t="shared" si="1"/>
        <v>15.505599999999999</v>
      </c>
    </row>
    <row r="32" spans="1:16" ht="17" thickBot="1" x14ac:dyDescent="0.25">
      <c r="A32" s="40" t="s">
        <v>79</v>
      </c>
      <c r="B32" s="41" t="s">
        <v>9</v>
      </c>
      <c r="C32" s="41">
        <v>16.119900000000001</v>
      </c>
      <c r="D32" s="37">
        <f>AVERAGE(C31:C32)</f>
        <v>16.241300000000003</v>
      </c>
      <c r="E32" s="40" t="s">
        <v>79</v>
      </c>
      <c r="F32" s="41" t="s">
        <v>118</v>
      </c>
      <c r="G32" s="41">
        <v>18.903300000000002</v>
      </c>
      <c r="H32" s="37">
        <f>AVERAGE(G31:G32)</f>
        <v>19.018550000000001</v>
      </c>
      <c r="N32" s="45" t="s">
        <v>108</v>
      </c>
      <c r="O32" s="57">
        <f t="shared" si="0"/>
        <v>19.0503</v>
      </c>
      <c r="P32" s="45">
        <f t="shared" si="1"/>
        <v>16.456800000000001</v>
      </c>
    </row>
    <row r="33" spans="1:16" x14ac:dyDescent="0.2">
      <c r="A33" s="47"/>
      <c r="B33" s="48"/>
      <c r="C33" s="48"/>
      <c r="D33" s="24"/>
      <c r="E33" s="47"/>
      <c r="F33" s="48"/>
      <c r="G33" s="48"/>
      <c r="H33" s="32"/>
      <c r="N33" s="45" t="s">
        <v>109</v>
      </c>
      <c r="O33" s="57">
        <f t="shared" si="0"/>
        <v>18.935199999999998</v>
      </c>
      <c r="P33" s="45">
        <f t="shared" si="1"/>
        <v>16.415800000000001</v>
      </c>
    </row>
    <row r="34" spans="1:16" x14ac:dyDescent="0.2">
      <c r="A34" s="28"/>
      <c r="B34" s="28"/>
      <c r="C34" s="24"/>
      <c r="D34" s="32"/>
      <c r="E34" s="28"/>
      <c r="F34" s="28"/>
      <c r="G34" s="24"/>
      <c r="H34" s="24"/>
      <c r="N34" s="46" t="s">
        <v>110</v>
      </c>
      <c r="O34" s="58">
        <f t="shared" si="0"/>
        <v>18.865500000000001</v>
      </c>
      <c r="P34" s="46">
        <f t="shared" si="1"/>
        <v>16.852799999999998</v>
      </c>
    </row>
    <row r="35" spans="1:16" x14ac:dyDescent="0.2">
      <c r="A35" s="28"/>
      <c r="B35" s="28"/>
      <c r="C35" s="24"/>
      <c r="D35" s="24"/>
      <c r="E35" s="28"/>
      <c r="F35" s="28"/>
      <c r="G35" s="24"/>
      <c r="H35" s="24"/>
      <c r="N35" s="46" t="s">
        <v>110</v>
      </c>
      <c r="O35" s="46">
        <f t="shared" si="0"/>
        <v>19.107399999999998</v>
      </c>
      <c r="P35" s="46">
        <f t="shared" si="1"/>
        <v>16.8627</v>
      </c>
    </row>
    <row r="36" spans="1:16" x14ac:dyDescent="0.2">
      <c r="A36" s="28"/>
      <c r="B36" s="28"/>
      <c r="C36" s="24"/>
      <c r="D36" s="32"/>
      <c r="E36" s="28"/>
      <c r="F36" s="28"/>
      <c r="G36" s="24"/>
      <c r="H36" s="32"/>
      <c r="N36" s="42" t="s">
        <v>100</v>
      </c>
      <c r="O36" s="50">
        <f>G43</f>
        <v>22.1752</v>
      </c>
      <c r="P36" s="42">
        <v>19.282499999999999</v>
      </c>
    </row>
    <row r="37" spans="1:16" x14ac:dyDescent="0.2">
      <c r="A37" s="28"/>
      <c r="B37" s="28"/>
      <c r="C37" s="24"/>
      <c r="D37" s="32"/>
      <c r="E37" s="28"/>
      <c r="F37" s="28"/>
      <c r="G37" s="24"/>
      <c r="H37" s="32"/>
      <c r="N37" s="42" t="s">
        <v>100</v>
      </c>
      <c r="O37" s="50">
        <f t="shared" ref="O37:O41" si="2">G44</f>
        <v>22.000399999999999</v>
      </c>
      <c r="P37" s="42">
        <f>C44</f>
        <v>20.852900000000002</v>
      </c>
    </row>
    <row r="38" spans="1:16" x14ac:dyDescent="0.2">
      <c r="N38" s="43" t="s">
        <v>101</v>
      </c>
      <c r="O38" s="44">
        <f t="shared" si="2"/>
        <v>23.869900000000001</v>
      </c>
      <c r="P38" s="44">
        <v>21.188300000000002</v>
      </c>
    </row>
    <row r="39" spans="1:16" x14ac:dyDescent="0.2">
      <c r="A39" s="59" t="s">
        <v>49</v>
      </c>
      <c r="B39" s="59"/>
      <c r="C39" s="59"/>
      <c r="D39" s="59"/>
      <c r="E39" s="59"/>
      <c r="F39" s="59"/>
      <c r="G39" s="59"/>
      <c r="H39" s="59"/>
      <c r="N39" s="43" t="s">
        <v>101</v>
      </c>
      <c r="O39" s="44">
        <f t="shared" si="2"/>
        <v>23.620699999999999</v>
      </c>
      <c r="P39" s="44">
        <v>23.125599999999999</v>
      </c>
    </row>
    <row r="40" spans="1:16" x14ac:dyDescent="0.2">
      <c r="A40" s="26"/>
      <c r="B40" s="27" t="s">
        <v>9</v>
      </c>
      <c r="C40" s="26"/>
      <c r="D40" s="26"/>
      <c r="E40" s="33"/>
      <c r="F40" s="34" t="s">
        <v>21</v>
      </c>
      <c r="G40" s="33"/>
      <c r="H40" s="33"/>
      <c r="N40" s="43" t="s">
        <v>102</v>
      </c>
      <c r="O40" s="44">
        <f t="shared" si="2"/>
        <v>22.152200000000001</v>
      </c>
      <c r="P40" s="44">
        <v>20.194800000000001</v>
      </c>
    </row>
    <row r="41" spans="1:16" ht="17" thickBot="1" x14ac:dyDescent="0.25">
      <c r="A41" s="28"/>
      <c r="B41" s="28"/>
      <c r="C41" s="28"/>
      <c r="D41" s="32"/>
      <c r="E41" s="28"/>
      <c r="F41" s="28"/>
      <c r="G41" s="28"/>
      <c r="H41" s="32"/>
      <c r="N41" s="43" t="s">
        <v>102</v>
      </c>
      <c r="O41" s="44">
        <f t="shared" si="2"/>
        <v>21.741399999999999</v>
      </c>
      <c r="P41" s="44">
        <v>20.1831</v>
      </c>
    </row>
    <row r="42" spans="1:16" ht="17" thickBot="1" x14ac:dyDescent="0.25">
      <c r="A42" s="29" t="s">
        <v>43</v>
      </c>
      <c r="B42" s="30" t="s">
        <v>44</v>
      </c>
      <c r="C42" s="30" t="s">
        <v>45</v>
      </c>
      <c r="D42" s="36" t="s">
        <v>46</v>
      </c>
      <c r="E42" s="29" t="s">
        <v>43</v>
      </c>
      <c r="F42" s="30" t="s">
        <v>44</v>
      </c>
      <c r="G42" s="30" t="s">
        <v>45</v>
      </c>
      <c r="H42" s="36" t="s">
        <v>46</v>
      </c>
      <c r="N42" s="45" t="s">
        <v>103</v>
      </c>
      <c r="O42" s="57">
        <f>G49</f>
        <v>23.054400000000001</v>
      </c>
      <c r="P42" s="45">
        <f>C49</f>
        <v>19.7592</v>
      </c>
    </row>
    <row r="43" spans="1:16" ht="17" thickBot="1" x14ac:dyDescent="0.25">
      <c r="A43" s="40" t="s">
        <v>90</v>
      </c>
      <c r="B43" s="41" t="s">
        <v>9</v>
      </c>
      <c r="C43" s="41">
        <v>19.282499999999999</v>
      </c>
      <c r="D43" s="28">
        <f>STDEV(C43:C44)</f>
        <v>1.1104404891753563</v>
      </c>
      <c r="E43" s="40" t="s">
        <v>90</v>
      </c>
      <c r="F43" s="41" t="s">
        <v>64</v>
      </c>
      <c r="G43" s="41">
        <v>22.1752</v>
      </c>
      <c r="H43" s="28">
        <f>STDEV(G43:G44)</f>
        <v>0.12360226535140934</v>
      </c>
      <c r="N43" s="45" t="s">
        <v>103</v>
      </c>
      <c r="O43" s="57">
        <f>G50</f>
        <v>23.1021</v>
      </c>
      <c r="P43" s="45">
        <f>C50</f>
        <v>19.948399999999999</v>
      </c>
    </row>
    <row r="44" spans="1:16" ht="17" thickBot="1" x14ac:dyDescent="0.25">
      <c r="A44" s="40" t="s">
        <v>90</v>
      </c>
      <c r="B44" s="41" t="s">
        <v>9</v>
      </c>
      <c r="C44" s="41">
        <v>20.852900000000002</v>
      </c>
      <c r="D44" s="37">
        <f>AVERAGE(C43:C44)</f>
        <v>20.067700000000002</v>
      </c>
      <c r="E44" s="40" t="s">
        <v>90</v>
      </c>
      <c r="F44" s="41" t="s">
        <v>64</v>
      </c>
      <c r="G44" s="41">
        <v>22.000399999999999</v>
      </c>
      <c r="H44" s="37">
        <f>AVERAGE(G43:G44)</f>
        <v>22.087800000000001</v>
      </c>
      <c r="N44" s="46"/>
      <c r="O44" s="58"/>
      <c r="P44" s="46"/>
    </row>
    <row r="45" spans="1:16" ht="17" thickBot="1" x14ac:dyDescent="0.25">
      <c r="A45" s="40" t="s">
        <v>91</v>
      </c>
      <c r="B45" s="41" t="s">
        <v>9</v>
      </c>
      <c r="C45" s="41">
        <v>21.188300000000002</v>
      </c>
      <c r="D45" s="28">
        <f>STDEV(C45:C46)</f>
        <v>1.3698779671926964</v>
      </c>
      <c r="E45" s="40" t="s">
        <v>91</v>
      </c>
      <c r="F45" s="41" t="s">
        <v>64</v>
      </c>
      <c r="G45" s="41">
        <v>23.869900000000001</v>
      </c>
      <c r="H45" s="28">
        <f>STDEV(G45:G46)</f>
        <v>0.17621100987168897</v>
      </c>
      <c r="N45" s="46"/>
      <c r="O45" s="46"/>
      <c r="P45" s="46"/>
    </row>
    <row r="46" spans="1:16" ht="17" thickBot="1" x14ac:dyDescent="0.25">
      <c r="A46" s="40" t="s">
        <v>91</v>
      </c>
      <c r="B46" s="41" t="s">
        <v>9</v>
      </c>
      <c r="C46" s="41">
        <v>23.125599999999999</v>
      </c>
      <c r="D46" s="37">
        <f>AVERAGE(C45:C46)</f>
        <v>22.156950000000002</v>
      </c>
      <c r="E46" s="40" t="s">
        <v>91</v>
      </c>
      <c r="F46" s="41" t="s">
        <v>64</v>
      </c>
      <c r="G46" s="41">
        <v>23.620699999999999</v>
      </c>
      <c r="H46" s="37">
        <f>AVERAGE(G45:G46)</f>
        <v>23.7453</v>
      </c>
      <c r="O46" s="38" t="s">
        <v>63</v>
      </c>
      <c r="P46" s="38" t="s">
        <v>9</v>
      </c>
    </row>
    <row r="47" spans="1:16" ht="17" thickBot="1" x14ac:dyDescent="0.25">
      <c r="A47" s="40" t="s">
        <v>92</v>
      </c>
      <c r="B47" s="41" t="s">
        <v>9</v>
      </c>
      <c r="C47" s="41">
        <v>20.194800000000001</v>
      </c>
      <c r="D47" s="28">
        <f>STDEV(C47:C48)</f>
        <v>8.2731493398834222E-3</v>
      </c>
      <c r="E47" s="40" t="s">
        <v>92</v>
      </c>
      <c r="F47" s="41" t="s">
        <v>64</v>
      </c>
      <c r="G47" s="41">
        <v>22.152200000000001</v>
      </c>
      <c r="H47" s="28">
        <f>STDEV(G47:G48)</f>
        <v>0.29047946571143501</v>
      </c>
      <c r="N47" s="42" t="s">
        <v>111</v>
      </c>
      <c r="O47" s="42">
        <v>21.387899999999998</v>
      </c>
      <c r="P47" s="50">
        <v>18.687799999999999</v>
      </c>
    </row>
    <row r="48" spans="1:16" ht="17" thickBot="1" x14ac:dyDescent="0.25">
      <c r="A48" s="40" t="s">
        <v>92</v>
      </c>
      <c r="B48" s="41" t="s">
        <v>9</v>
      </c>
      <c r="C48" s="41">
        <v>20.1831</v>
      </c>
      <c r="D48" s="37">
        <f>AVERAGE(C47:C48)</f>
        <v>20.188949999999998</v>
      </c>
      <c r="E48" s="40" t="s">
        <v>92</v>
      </c>
      <c r="F48" s="41" t="s">
        <v>64</v>
      </c>
      <c r="G48" s="41">
        <v>21.741399999999999</v>
      </c>
      <c r="H48" s="37">
        <f>AVERAGE(G47:G48)</f>
        <v>21.9468</v>
      </c>
      <c r="N48" s="42" t="s">
        <v>111</v>
      </c>
      <c r="O48" s="42">
        <v>21.430299999999999</v>
      </c>
      <c r="P48" s="42">
        <v>18.697900000000001</v>
      </c>
    </row>
    <row r="49" spans="1:16" ht="17" thickBot="1" x14ac:dyDescent="0.25">
      <c r="A49" s="40" t="s">
        <v>93</v>
      </c>
      <c r="B49" s="41" t="s">
        <v>9</v>
      </c>
      <c r="C49" s="41">
        <v>19.7592</v>
      </c>
      <c r="D49" s="28">
        <f>STDEV(C49:C50)</f>
        <v>0.1337846030004945</v>
      </c>
      <c r="E49" s="40" t="s">
        <v>93</v>
      </c>
      <c r="F49" s="41" t="s">
        <v>64</v>
      </c>
      <c r="G49" s="41">
        <v>23.054400000000001</v>
      </c>
      <c r="H49" s="28">
        <f>STDEV(G49:G50)</f>
        <v>3.3728993462597584E-2</v>
      </c>
      <c r="N49" s="43" t="s">
        <v>112</v>
      </c>
      <c r="O49" s="43">
        <v>21.915700000000001</v>
      </c>
      <c r="P49" s="44">
        <v>20.304500000000001</v>
      </c>
    </row>
    <row r="50" spans="1:16" ht="17" thickBot="1" x14ac:dyDescent="0.25">
      <c r="A50" s="40" t="s">
        <v>93</v>
      </c>
      <c r="B50" s="41" t="s">
        <v>9</v>
      </c>
      <c r="C50" s="41">
        <v>19.948399999999999</v>
      </c>
      <c r="D50" s="37">
        <f>AVERAGE(C49:C50)</f>
        <v>19.8538</v>
      </c>
      <c r="E50" s="40" t="s">
        <v>93</v>
      </c>
      <c r="F50" s="41" t="s">
        <v>64</v>
      </c>
      <c r="G50" s="41">
        <v>23.1021</v>
      </c>
      <c r="H50" s="37">
        <f>AVERAGE(G49:G50)</f>
        <v>23.078250000000001</v>
      </c>
      <c r="N50" s="43" t="s">
        <v>112</v>
      </c>
      <c r="O50" s="43">
        <v>21.908000000000001</v>
      </c>
      <c r="P50" s="44">
        <v>20.279499999999999</v>
      </c>
    </row>
    <row r="51" spans="1:16" x14ac:dyDescent="0.2">
      <c r="A51" s="28"/>
      <c r="B51" s="24"/>
      <c r="C51" s="32"/>
      <c r="D51" s="28"/>
      <c r="E51" s="28"/>
      <c r="F51" s="28"/>
      <c r="G51" s="24"/>
      <c r="H51" s="32"/>
      <c r="N51" s="43" t="s">
        <v>113</v>
      </c>
      <c r="O51" s="43">
        <v>21.178599999999999</v>
      </c>
      <c r="P51" s="44">
        <v>19.4438</v>
      </c>
    </row>
    <row r="52" spans="1:16" x14ac:dyDescent="0.2">
      <c r="A52" s="28"/>
      <c r="B52" s="24"/>
      <c r="C52" s="32"/>
      <c r="D52" s="28"/>
      <c r="E52" s="28"/>
      <c r="F52" s="28"/>
      <c r="G52" s="24"/>
      <c r="H52" s="32"/>
      <c r="N52" s="43" t="s">
        <v>113</v>
      </c>
      <c r="O52" s="43">
        <v>21.357399999999998</v>
      </c>
      <c r="P52" s="44">
        <v>19.516200000000001</v>
      </c>
    </row>
    <row r="53" spans="1:16" x14ac:dyDescent="0.2">
      <c r="A53" s="28"/>
      <c r="B53" s="28"/>
      <c r="C53" s="24"/>
      <c r="D53" s="28"/>
      <c r="E53" s="28"/>
      <c r="F53" s="28"/>
      <c r="G53" s="24"/>
      <c r="H53" s="32"/>
      <c r="N53" s="45" t="s">
        <v>114</v>
      </c>
      <c r="O53" s="45">
        <v>21.503299999999999</v>
      </c>
      <c r="P53" s="45">
        <v>18.4483</v>
      </c>
    </row>
    <row r="54" spans="1:16" x14ac:dyDescent="0.2">
      <c r="A54" s="28"/>
      <c r="B54" s="28"/>
      <c r="C54" s="24"/>
      <c r="D54" s="32"/>
      <c r="E54" s="28"/>
      <c r="F54" s="28"/>
      <c r="G54" s="24"/>
      <c r="H54" s="32"/>
      <c r="N54" s="45" t="s">
        <v>115</v>
      </c>
      <c r="O54" s="45">
        <v>21.581299999999999</v>
      </c>
      <c r="P54" s="45">
        <v>18.488499999999998</v>
      </c>
    </row>
    <row r="55" spans="1:16" x14ac:dyDescent="0.2">
      <c r="A55" s="28"/>
      <c r="B55" s="28"/>
      <c r="C55" s="24"/>
      <c r="D55" s="28"/>
      <c r="E55" s="28"/>
      <c r="F55" s="28"/>
      <c r="G55" s="24"/>
      <c r="H55" s="24"/>
      <c r="N55" s="46" t="s">
        <v>116</v>
      </c>
      <c r="O55" s="46">
        <v>21.476600000000001</v>
      </c>
      <c r="P55" s="46">
        <v>18.889900000000001</v>
      </c>
    </row>
    <row r="56" spans="1:16" x14ac:dyDescent="0.2">
      <c r="A56" s="28"/>
      <c r="B56" s="28"/>
      <c r="C56" s="24"/>
      <c r="D56" s="28"/>
      <c r="E56" s="28"/>
      <c r="F56" s="28"/>
      <c r="G56" s="24"/>
      <c r="H56" s="32"/>
      <c r="N56" s="46" t="s">
        <v>116</v>
      </c>
      <c r="O56" s="46">
        <v>22.0928</v>
      </c>
      <c r="P56" s="46">
        <v>18.897200000000002</v>
      </c>
    </row>
    <row r="57" spans="1:16" x14ac:dyDescent="0.2">
      <c r="A57" s="28"/>
      <c r="B57" s="28"/>
      <c r="C57" s="24"/>
      <c r="D57" s="32"/>
      <c r="E57" s="28"/>
      <c r="F57" s="28"/>
      <c r="G57" s="24"/>
      <c r="H57" s="32"/>
      <c r="N57" s="42" t="s">
        <v>100</v>
      </c>
      <c r="O57" s="42">
        <v>20.346499999999999</v>
      </c>
      <c r="P57" s="42">
        <v>18.706700000000001</v>
      </c>
    </row>
    <row r="58" spans="1:16" x14ac:dyDescent="0.2">
      <c r="N58" s="42" t="s">
        <v>100</v>
      </c>
      <c r="O58" s="42">
        <v>20.343499999999999</v>
      </c>
      <c r="P58" s="42">
        <v>18.575099999999999</v>
      </c>
    </row>
    <row r="59" spans="1:16" ht="17" thickBot="1" x14ac:dyDescent="0.25">
      <c r="A59" s="61" t="s">
        <v>50</v>
      </c>
      <c r="B59" s="61"/>
      <c r="C59" s="61"/>
      <c r="D59" s="61"/>
      <c r="E59" s="61"/>
      <c r="F59" s="61"/>
      <c r="G59" s="61"/>
      <c r="H59" s="61"/>
      <c r="N59" s="43" t="s">
        <v>101</v>
      </c>
      <c r="O59" s="43">
        <v>20.030799999999999</v>
      </c>
      <c r="P59" s="44">
        <v>18.557700000000001</v>
      </c>
    </row>
    <row r="60" spans="1:16" ht="17" thickBot="1" x14ac:dyDescent="0.25">
      <c r="A60" s="29" t="s">
        <v>43</v>
      </c>
      <c r="B60" s="30" t="s">
        <v>44</v>
      </c>
      <c r="C60" s="30" t="s">
        <v>45</v>
      </c>
      <c r="D60" s="36" t="s">
        <v>46</v>
      </c>
      <c r="E60" s="29" t="s">
        <v>43</v>
      </c>
      <c r="F60" s="30" t="s">
        <v>44</v>
      </c>
      <c r="G60" s="30" t="s">
        <v>45</v>
      </c>
      <c r="H60" s="36" t="s">
        <v>46</v>
      </c>
      <c r="N60" s="43" t="s">
        <v>101</v>
      </c>
      <c r="O60" s="43">
        <v>20.244</v>
      </c>
      <c r="P60" s="44">
        <v>18.4087</v>
      </c>
    </row>
    <row r="61" spans="1:16" ht="17" thickBot="1" x14ac:dyDescent="0.25">
      <c r="A61" s="40" t="s">
        <v>85</v>
      </c>
      <c r="B61" s="41" t="s">
        <v>9</v>
      </c>
      <c r="C61" s="41">
        <v>17.2181</v>
      </c>
      <c r="D61" s="28">
        <f>STDEV(C61:C62)</f>
        <v>7.6933217793095435E-2</v>
      </c>
      <c r="E61" s="40" t="s">
        <v>85</v>
      </c>
      <c r="F61" s="41" t="s">
        <v>118</v>
      </c>
      <c r="G61" s="41">
        <v>20.680700000000002</v>
      </c>
      <c r="H61" s="28">
        <f>STDEV(G61:G62)</f>
        <v>6.1235447250755491E-2</v>
      </c>
      <c r="N61" s="43" t="s">
        <v>102</v>
      </c>
      <c r="O61" s="43">
        <v>21.752600000000001</v>
      </c>
      <c r="P61" s="44">
        <v>20.1373</v>
      </c>
    </row>
    <row r="62" spans="1:16" ht="17" thickBot="1" x14ac:dyDescent="0.25">
      <c r="A62" s="40" t="s">
        <v>85</v>
      </c>
      <c r="B62" s="41" t="s">
        <v>9</v>
      </c>
      <c r="C62" s="41">
        <v>17.109300000000001</v>
      </c>
      <c r="D62" s="37">
        <f>AVERAGE(C61:C62)</f>
        <v>17.163699999999999</v>
      </c>
      <c r="E62" s="40" t="s">
        <v>85</v>
      </c>
      <c r="F62" s="41" t="s">
        <v>118</v>
      </c>
      <c r="G62" s="41">
        <v>20.594100000000001</v>
      </c>
      <c r="H62" s="37">
        <f>AVERAGE(G61:G62)</f>
        <v>20.6374</v>
      </c>
      <c r="N62" s="43" t="s">
        <v>102</v>
      </c>
      <c r="O62" s="43">
        <v>21.788699999999999</v>
      </c>
      <c r="P62" s="44">
        <v>19.72</v>
      </c>
    </row>
    <row r="63" spans="1:16" ht="17" thickBot="1" x14ac:dyDescent="0.25">
      <c r="A63" s="40" t="s">
        <v>86</v>
      </c>
      <c r="B63" s="41" t="s">
        <v>9</v>
      </c>
      <c r="C63" s="56">
        <v>16.280999999999999</v>
      </c>
      <c r="D63" s="28">
        <f>STDEV(C63:C64)</f>
        <v>9.3974491219691703E-2</v>
      </c>
      <c r="E63" s="40" t="s">
        <v>86</v>
      </c>
      <c r="F63" s="41" t="s">
        <v>118</v>
      </c>
      <c r="G63" s="41">
        <v>17.964300000000001</v>
      </c>
      <c r="H63" s="28">
        <f>STDEV(G63:G64)</f>
        <v>0.22351645353306676</v>
      </c>
      <c r="N63" s="45" t="s">
        <v>103</v>
      </c>
      <c r="O63" s="45">
        <v>21.410599999999999</v>
      </c>
      <c r="P63" s="45">
        <v>19.274100000000001</v>
      </c>
    </row>
    <row r="64" spans="1:16" ht="17" thickBot="1" x14ac:dyDescent="0.25">
      <c r="A64" s="40" t="s">
        <v>86</v>
      </c>
      <c r="B64" s="41" t="s">
        <v>9</v>
      </c>
      <c r="C64" s="41">
        <v>16.148099999999999</v>
      </c>
      <c r="D64" s="37">
        <f>AVERAGE(C63:C64)</f>
        <v>16.214549999999999</v>
      </c>
      <c r="E64" s="40" t="s">
        <v>86</v>
      </c>
      <c r="F64" s="41" t="s">
        <v>118</v>
      </c>
      <c r="G64" s="41">
        <v>18.2804</v>
      </c>
      <c r="H64" s="37">
        <f>AVERAGE(G63:G64)</f>
        <v>18.122350000000001</v>
      </c>
      <c r="N64" s="45" t="s">
        <v>103</v>
      </c>
      <c r="O64" s="45">
        <v>21.3811</v>
      </c>
      <c r="P64" s="45">
        <v>19.347799999999999</v>
      </c>
    </row>
    <row r="65" spans="1:16" ht="17" thickBot="1" x14ac:dyDescent="0.25">
      <c r="A65" s="40" t="s">
        <v>87</v>
      </c>
      <c r="B65" s="41" t="s">
        <v>9</v>
      </c>
      <c r="C65" s="41">
        <v>15.682399999999999</v>
      </c>
      <c r="D65" s="28">
        <f>STDEV(C65:C66)</f>
        <v>0.12501647891378165</v>
      </c>
      <c r="E65" s="40" t="s">
        <v>87</v>
      </c>
      <c r="F65" s="41" t="s">
        <v>118</v>
      </c>
      <c r="G65" s="41">
        <v>17.1541</v>
      </c>
      <c r="H65" s="28">
        <f>STDEV(G65:G66)</f>
        <v>0.21114208486230338</v>
      </c>
      <c r="N65" s="46" t="s">
        <v>104</v>
      </c>
      <c r="O65" s="46">
        <v>20.896599999999999</v>
      </c>
      <c r="P65" s="46">
        <v>18.4648</v>
      </c>
    </row>
    <row r="66" spans="1:16" ht="17" thickBot="1" x14ac:dyDescent="0.25">
      <c r="A66" s="40" t="s">
        <v>87</v>
      </c>
      <c r="B66" s="41" t="s">
        <v>9</v>
      </c>
      <c r="C66" s="41">
        <v>15.505599999999999</v>
      </c>
      <c r="D66" s="37">
        <f>AVERAGE(C65:C66)</f>
        <v>15.593999999999999</v>
      </c>
      <c r="E66" s="40" t="s">
        <v>87</v>
      </c>
      <c r="F66" s="41" t="s">
        <v>118</v>
      </c>
      <c r="G66" s="41">
        <v>17.4527</v>
      </c>
      <c r="H66" s="37">
        <f>AVERAGE(G65:G66)</f>
        <v>17.3034</v>
      </c>
      <c r="N66" s="46" t="s">
        <v>104</v>
      </c>
      <c r="O66" s="46">
        <v>20.920300000000001</v>
      </c>
      <c r="P66" s="46">
        <v>18.445</v>
      </c>
    </row>
    <row r="67" spans="1:16" ht="17" thickBot="1" x14ac:dyDescent="0.25">
      <c r="A67" s="40" t="s">
        <v>88</v>
      </c>
      <c r="B67" s="41" t="s">
        <v>9</v>
      </c>
      <c r="C67" s="41">
        <v>16.456800000000001</v>
      </c>
      <c r="D67" s="28">
        <f>STDEV(C67:C68)</f>
        <v>2.8991378028648707E-2</v>
      </c>
      <c r="E67" s="40" t="s">
        <v>88</v>
      </c>
      <c r="F67" s="41" t="s">
        <v>118</v>
      </c>
      <c r="G67" s="41">
        <v>19.0503</v>
      </c>
      <c r="H67" s="28">
        <f>STDEV(G67:G68)</f>
        <v>8.1387990514572864E-2</v>
      </c>
    </row>
    <row r="68" spans="1:16" ht="17" thickBot="1" x14ac:dyDescent="0.25">
      <c r="A68" s="40" t="s">
        <v>88</v>
      </c>
      <c r="B68" s="41" t="s">
        <v>9</v>
      </c>
      <c r="C68" s="41">
        <v>16.415800000000001</v>
      </c>
      <c r="D68" s="37">
        <f>AVERAGE(C67:C68)</f>
        <v>16.436300000000003</v>
      </c>
      <c r="E68" s="40" t="s">
        <v>88</v>
      </c>
      <c r="F68" s="41" t="s">
        <v>118</v>
      </c>
      <c r="G68" s="41">
        <v>18.935199999999998</v>
      </c>
      <c r="H68" s="37">
        <f>AVERAGE(G67:G68)</f>
        <v>18.992750000000001</v>
      </c>
    </row>
    <row r="69" spans="1:16" ht="17" thickBot="1" x14ac:dyDescent="0.25">
      <c r="A69" s="40" t="s">
        <v>89</v>
      </c>
      <c r="B69" s="41" t="s">
        <v>9</v>
      </c>
      <c r="C69" s="41">
        <v>16.852799999999998</v>
      </c>
      <c r="D69" s="28">
        <f>STDEV(C69:C70)</f>
        <v>7.0003571337480903E-3</v>
      </c>
      <c r="E69" s="40" t="s">
        <v>89</v>
      </c>
      <c r="F69" s="41" t="s">
        <v>118</v>
      </c>
      <c r="G69" s="41">
        <v>18.865500000000001</v>
      </c>
      <c r="H69" s="28">
        <f>STDEV(G69:G70)</f>
        <v>0.17104913036902411</v>
      </c>
    </row>
    <row r="70" spans="1:16" ht="17" thickBot="1" x14ac:dyDescent="0.25">
      <c r="A70" s="40" t="s">
        <v>89</v>
      </c>
      <c r="B70" s="41" t="s">
        <v>9</v>
      </c>
      <c r="C70" s="41">
        <v>16.8627</v>
      </c>
      <c r="D70" s="37">
        <f>AVERAGE(C69:C70)</f>
        <v>16.857749999999999</v>
      </c>
      <c r="E70" s="40" t="s">
        <v>89</v>
      </c>
      <c r="F70" s="41" t="s">
        <v>118</v>
      </c>
      <c r="G70" s="41">
        <v>19.107399999999998</v>
      </c>
      <c r="H70" s="37">
        <f>AVERAGE(G69:G70)</f>
        <v>18.986449999999998</v>
      </c>
    </row>
    <row r="71" spans="1:16" x14ac:dyDescent="0.2">
      <c r="A71" s="28"/>
      <c r="B71" s="28"/>
      <c r="C71" s="24"/>
      <c r="D71" s="28"/>
      <c r="E71" s="28"/>
      <c r="F71" s="28"/>
      <c r="G71" s="28"/>
      <c r="H71" s="28"/>
    </row>
    <row r="72" spans="1:16" x14ac:dyDescent="0.2">
      <c r="A72" s="28"/>
      <c r="B72" s="28"/>
      <c r="C72" s="24"/>
      <c r="D72" s="28"/>
      <c r="E72" s="28"/>
      <c r="F72" s="28"/>
      <c r="G72" s="28"/>
      <c r="H72" s="28"/>
    </row>
    <row r="73" spans="1:16" x14ac:dyDescent="0.2">
      <c r="A73" s="28"/>
      <c r="B73" s="28"/>
      <c r="C73" s="24"/>
      <c r="D73" s="28"/>
      <c r="E73" s="28"/>
      <c r="F73" s="28"/>
      <c r="G73" s="28"/>
      <c r="H73" s="28"/>
    </row>
    <row r="74" spans="1:16" x14ac:dyDescent="0.2">
      <c r="A74" s="28"/>
      <c r="B74" s="28"/>
      <c r="C74" s="24"/>
      <c r="D74" s="28"/>
      <c r="E74" s="28"/>
      <c r="F74" s="28"/>
      <c r="G74" s="28"/>
      <c r="H74" s="28"/>
    </row>
    <row r="75" spans="1:16" x14ac:dyDescent="0.2">
      <c r="A75" s="28"/>
      <c r="B75" s="28"/>
      <c r="C75" s="24"/>
      <c r="D75" s="28"/>
      <c r="E75" s="28"/>
      <c r="F75" s="28"/>
      <c r="G75" s="28"/>
      <c r="H75" s="28"/>
    </row>
    <row r="76" spans="1:16" x14ac:dyDescent="0.2">
      <c r="D76" s="28"/>
      <c r="E76" s="28"/>
      <c r="F76" s="28"/>
      <c r="G76" s="28"/>
      <c r="H76" s="28"/>
    </row>
    <row r="77" spans="1:16" x14ac:dyDescent="0.2">
      <c r="A77" s="59" t="s">
        <v>51</v>
      </c>
      <c r="B77" s="59"/>
      <c r="C77" s="59"/>
      <c r="D77" s="59"/>
      <c r="E77" s="59"/>
      <c r="F77" s="59"/>
      <c r="G77" s="59"/>
      <c r="H77" s="59"/>
    </row>
    <row r="78" spans="1:16" x14ac:dyDescent="0.2">
      <c r="A78" s="26"/>
      <c r="B78" s="27" t="s">
        <v>9</v>
      </c>
      <c r="C78" s="26"/>
      <c r="D78" s="26"/>
      <c r="E78" s="33"/>
      <c r="F78" s="34" t="s">
        <v>117</v>
      </c>
      <c r="G78" s="33"/>
      <c r="H78" s="33"/>
    </row>
    <row r="79" spans="1:16" ht="17" thickBot="1" x14ac:dyDescent="0.25">
      <c r="A79" s="28"/>
      <c r="B79" s="28"/>
      <c r="C79" s="28"/>
      <c r="D79" s="32"/>
      <c r="E79" s="28"/>
      <c r="F79" s="28"/>
      <c r="G79" s="28"/>
      <c r="H79" s="32"/>
    </row>
    <row r="80" spans="1:16" ht="17" thickBot="1" x14ac:dyDescent="0.25">
      <c r="A80" s="29" t="s">
        <v>43</v>
      </c>
      <c r="B80" s="30" t="s">
        <v>44</v>
      </c>
      <c r="C80" s="30" t="s">
        <v>45</v>
      </c>
      <c r="D80" s="31" t="s">
        <v>46</v>
      </c>
      <c r="E80" s="29" t="s">
        <v>43</v>
      </c>
      <c r="F80" s="30" t="s">
        <v>44</v>
      </c>
      <c r="G80" s="35" t="s">
        <v>45</v>
      </c>
      <c r="H80" s="36" t="s">
        <v>46</v>
      </c>
    </row>
    <row r="81" spans="1:8" ht="17" thickBot="1" x14ac:dyDescent="0.25">
      <c r="A81" s="40" t="s">
        <v>70</v>
      </c>
      <c r="B81" s="41" t="s">
        <v>9</v>
      </c>
      <c r="C81" s="53">
        <v>18.706700000000001</v>
      </c>
      <c r="D81" s="28">
        <f>STDEV(C81:C82)</f>
        <v>9.3055252404151342E-2</v>
      </c>
      <c r="E81" s="40" t="s">
        <v>70</v>
      </c>
      <c r="F81" s="41" t="s">
        <v>64</v>
      </c>
      <c r="G81" s="53">
        <v>20.346499999999999</v>
      </c>
      <c r="H81" s="28">
        <f>STDEV(G81:G82)</f>
        <v>2.1213203435597231E-3</v>
      </c>
    </row>
    <row r="82" spans="1:8" ht="17" thickBot="1" x14ac:dyDescent="0.25">
      <c r="A82" s="40" t="s">
        <v>70</v>
      </c>
      <c r="B82" s="41" t="s">
        <v>9</v>
      </c>
      <c r="C82" s="53">
        <v>18.575099999999999</v>
      </c>
      <c r="D82" s="37">
        <f>AVERAGE(C81:C82)</f>
        <v>18.640900000000002</v>
      </c>
      <c r="E82" s="40" t="s">
        <v>70</v>
      </c>
      <c r="F82" s="41" t="s">
        <v>64</v>
      </c>
      <c r="G82" s="53">
        <v>20.343499999999999</v>
      </c>
      <c r="H82" s="37">
        <f>AVERAGE(G81:G82)</f>
        <v>20.344999999999999</v>
      </c>
    </row>
    <row r="83" spans="1:8" ht="17" thickBot="1" x14ac:dyDescent="0.25">
      <c r="A83" s="40" t="s">
        <v>71</v>
      </c>
      <c r="B83" s="41" t="s">
        <v>9</v>
      </c>
      <c r="C83" s="53">
        <v>18.557700000000001</v>
      </c>
      <c r="D83" s="28">
        <f>STDEV(C83:C84)</f>
        <v>0.10535891039679623</v>
      </c>
      <c r="E83" s="40" t="s">
        <v>71</v>
      </c>
      <c r="F83" s="41" t="s">
        <v>64</v>
      </c>
      <c r="G83" s="53">
        <v>20.030799999999999</v>
      </c>
      <c r="H83" s="28">
        <f>STDEV(G83:G84)</f>
        <v>0.1507551657489723</v>
      </c>
    </row>
    <row r="84" spans="1:8" ht="17" thickBot="1" x14ac:dyDescent="0.25">
      <c r="A84" s="40" t="s">
        <v>71</v>
      </c>
      <c r="B84" s="41" t="s">
        <v>9</v>
      </c>
      <c r="C84" s="53">
        <v>18.4087</v>
      </c>
      <c r="D84" s="37">
        <f>AVERAGE(C83:C84)</f>
        <v>18.4832</v>
      </c>
      <c r="E84" s="40" t="s">
        <v>71</v>
      </c>
      <c r="F84" s="41" t="s">
        <v>64</v>
      </c>
      <c r="G84" s="55">
        <v>20.244</v>
      </c>
      <c r="H84" s="37">
        <f>AVERAGE(G83:G84)</f>
        <v>20.1374</v>
      </c>
    </row>
    <row r="85" spans="1:8" ht="17" thickBot="1" x14ac:dyDescent="0.25">
      <c r="A85" s="40" t="s">
        <v>72</v>
      </c>
      <c r="B85" s="41" t="s">
        <v>9</v>
      </c>
      <c r="C85" s="53">
        <v>20.1373</v>
      </c>
      <c r="D85" s="28">
        <f>STDEV(C85:C86)</f>
        <v>0.2950756597891469</v>
      </c>
      <c r="E85" s="40" t="s">
        <v>72</v>
      </c>
      <c r="F85" s="41" t="s">
        <v>64</v>
      </c>
      <c r="G85" s="53">
        <v>21.752600000000001</v>
      </c>
      <c r="H85" s="28">
        <f>STDEV(G85:G86)</f>
        <v>2.5526554800832654E-2</v>
      </c>
    </row>
    <row r="86" spans="1:8" ht="17" thickBot="1" x14ac:dyDescent="0.25">
      <c r="A86" s="40" t="s">
        <v>72</v>
      </c>
      <c r="B86" s="41" t="s">
        <v>9</v>
      </c>
      <c r="C86" s="53">
        <v>19.72</v>
      </c>
      <c r="D86" s="37">
        <f>AVERAGE(C85:C86)</f>
        <v>19.928649999999998</v>
      </c>
      <c r="E86" s="40" t="s">
        <v>72</v>
      </c>
      <c r="F86" s="41" t="s">
        <v>64</v>
      </c>
      <c r="G86" s="53">
        <v>21.788699999999999</v>
      </c>
      <c r="H86" s="37">
        <f>AVERAGE(G85:G86)</f>
        <v>21.77065</v>
      </c>
    </row>
    <row r="87" spans="1:8" ht="17" thickBot="1" x14ac:dyDescent="0.25">
      <c r="A87" s="40" t="s">
        <v>73</v>
      </c>
      <c r="B87" s="41" t="s">
        <v>9</v>
      </c>
      <c r="C87" s="53">
        <v>19.274100000000001</v>
      </c>
      <c r="D87" s="28">
        <f>STDEV(C87:C88)</f>
        <v>5.2113769773447678E-2</v>
      </c>
      <c r="E87" s="40" t="s">
        <v>73</v>
      </c>
      <c r="F87" s="41" t="s">
        <v>64</v>
      </c>
      <c r="G87" s="53">
        <v>21.410599999999999</v>
      </c>
      <c r="H87" s="28">
        <f>STDEV(G87:G88)</f>
        <v>2.0859650045002266E-2</v>
      </c>
    </row>
    <row r="88" spans="1:8" ht="17" thickBot="1" x14ac:dyDescent="0.25">
      <c r="A88" s="40" t="s">
        <v>73</v>
      </c>
      <c r="B88" s="41" t="s">
        <v>9</v>
      </c>
      <c r="C88" s="53">
        <v>19.347799999999999</v>
      </c>
      <c r="D88" s="37">
        <f>AVERAGE(C87:C88)</f>
        <v>19.310949999999998</v>
      </c>
      <c r="E88" s="40" t="s">
        <v>73</v>
      </c>
      <c r="F88" s="41" t="s">
        <v>64</v>
      </c>
      <c r="G88" s="53">
        <v>21.3811</v>
      </c>
      <c r="H88" s="37">
        <f>AVERAGE(G87:G88)</f>
        <v>21.395849999999999</v>
      </c>
    </row>
    <row r="89" spans="1:8" ht="17" thickBot="1" x14ac:dyDescent="0.25">
      <c r="A89" s="54" t="s">
        <v>74</v>
      </c>
      <c r="B89" s="41" t="s">
        <v>9</v>
      </c>
      <c r="C89" s="53">
        <v>18.4648</v>
      </c>
      <c r="D89" s="28">
        <f>STDEV(C89:C90)</f>
        <v>1.4000714267493669E-2</v>
      </c>
      <c r="E89" s="40" t="s">
        <v>74</v>
      </c>
      <c r="F89" s="41" t="s">
        <v>64</v>
      </c>
      <c r="G89" s="53">
        <v>20.896599999999999</v>
      </c>
      <c r="H89" s="28">
        <f>STDEV(G89:G90)</f>
        <v>1.6758430714122315E-2</v>
      </c>
    </row>
    <row r="90" spans="1:8" ht="17" thickBot="1" x14ac:dyDescent="0.25">
      <c r="A90" s="54" t="s">
        <v>74</v>
      </c>
      <c r="B90" s="41" t="s">
        <v>9</v>
      </c>
      <c r="C90" s="55">
        <v>18.445</v>
      </c>
      <c r="D90" s="37">
        <f>AVERAGE(C89:C90)</f>
        <v>18.454900000000002</v>
      </c>
      <c r="E90" s="40" t="s">
        <v>74</v>
      </c>
      <c r="F90" s="41" t="s">
        <v>64</v>
      </c>
      <c r="G90" s="53">
        <v>20.920300000000001</v>
      </c>
      <c r="H90" s="37">
        <f>AVERAGE(G89:G90)</f>
        <v>20.908450000000002</v>
      </c>
    </row>
    <row r="91" spans="1:8" x14ac:dyDescent="0.2">
      <c r="A91" s="28"/>
      <c r="B91" s="28"/>
      <c r="C91" s="24"/>
      <c r="D91" s="28"/>
      <c r="E91" s="28"/>
      <c r="F91" s="28"/>
      <c r="G91" s="24"/>
      <c r="H91" s="32"/>
    </row>
    <row r="92" spans="1:8" x14ac:dyDescent="0.2">
      <c r="A92" s="28"/>
      <c r="B92" s="28"/>
      <c r="C92" s="24"/>
      <c r="D92" s="32"/>
      <c r="E92" s="28"/>
      <c r="F92" s="28"/>
      <c r="G92" s="24"/>
      <c r="H92" s="32"/>
    </row>
    <row r="93" spans="1:8" x14ac:dyDescent="0.2">
      <c r="A93" s="28"/>
      <c r="B93" s="28"/>
      <c r="C93" s="24"/>
      <c r="D93" s="28"/>
      <c r="E93" s="28"/>
      <c r="F93" s="28"/>
      <c r="G93" s="28"/>
      <c r="H93" s="28"/>
    </row>
    <row r="94" spans="1:8" x14ac:dyDescent="0.2">
      <c r="A94" s="28"/>
      <c r="B94" s="28"/>
      <c r="C94" s="24"/>
      <c r="D94" s="32"/>
      <c r="E94" s="28"/>
      <c r="F94" s="28"/>
      <c r="G94" s="24"/>
      <c r="H94" s="32"/>
    </row>
    <row r="95" spans="1:8" x14ac:dyDescent="0.2">
      <c r="A95" s="28"/>
      <c r="B95" s="28"/>
      <c r="C95" s="24"/>
      <c r="D95" s="32"/>
      <c r="E95" s="28"/>
      <c r="F95" s="28"/>
      <c r="G95" s="24"/>
      <c r="H95" s="32"/>
    </row>
    <row r="97" spans="1:8" x14ac:dyDescent="0.2">
      <c r="A97" s="59" t="s">
        <v>52</v>
      </c>
      <c r="B97" s="59"/>
      <c r="C97" s="59"/>
      <c r="D97" s="59"/>
      <c r="E97" s="59"/>
      <c r="F97" s="59"/>
      <c r="G97" s="59"/>
      <c r="H97" s="59"/>
    </row>
    <row r="98" spans="1:8" x14ac:dyDescent="0.2">
      <c r="A98" s="26"/>
      <c r="B98" s="27" t="s">
        <v>9</v>
      </c>
      <c r="C98" s="26"/>
      <c r="D98" s="26"/>
      <c r="E98" s="33"/>
      <c r="F98" s="34" t="s">
        <v>117</v>
      </c>
      <c r="G98" s="33"/>
      <c r="H98" s="33"/>
    </row>
    <row r="99" spans="1:8" ht="17" thickBot="1" x14ac:dyDescent="0.25">
      <c r="A99" s="28"/>
      <c r="B99" s="28"/>
      <c r="C99" s="32"/>
      <c r="D99" s="32"/>
      <c r="E99" s="28"/>
      <c r="F99" s="28"/>
      <c r="G99" s="32"/>
      <c r="H99" s="32"/>
    </row>
    <row r="100" spans="1:8" ht="17" thickBot="1" x14ac:dyDescent="0.25">
      <c r="A100" s="29" t="s">
        <v>43</v>
      </c>
      <c r="B100" s="30" t="s">
        <v>44</v>
      </c>
      <c r="C100" s="30" t="s">
        <v>45</v>
      </c>
      <c r="D100" s="31" t="s">
        <v>46</v>
      </c>
      <c r="E100" s="29" t="s">
        <v>43</v>
      </c>
      <c r="F100" s="30" t="s">
        <v>44</v>
      </c>
      <c r="G100" s="51" t="s">
        <v>45</v>
      </c>
      <c r="H100" s="36" t="s">
        <v>46</v>
      </c>
    </row>
    <row r="101" spans="1:8" ht="17" thickBot="1" x14ac:dyDescent="0.25">
      <c r="A101" s="40" t="s">
        <v>65</v>
      </c>
      <c r="B101" s="41" t="s">
        <v>9</v>
      </c>
      <c r="C101" s="41">
        <v>18.687799999999999</v>
      </c>
      <c r="D101" s="28">
        <f>STDEV(C101:C102)</f>
        <v>7.1417784899850704E-3</v>
      </c>
      <c r="E101" s="40" t="s">
        <v>65</v>
      </c>
      <c r="F101" s="41" t="s">
        <v>64</v>
      </c>
      <c r="G101" s="52">
        <v>21.387899999999998</v>
      </c>
      <c r="H101" s="28">
        <f>STDEV(G101:G102)</f>
        <v>2.9981327522310083E-2</v>
      </c>
    </row>
    <row r="102" spans="1:8" ht="17" thickBot="1" x14ac:dyDescent="0.25">
      <c r="A102" s="40" t="s">
        <v>65</v>
      </c>
      <c r="B102" s="41" t="s">
        <v>9</v>
      </c>
      <c r="C102" s="41">
        <v>18.697900000000001</v>
      </c>
      <c r="D102" s="37">
        <f>AVERAGE(C101:C102)</f>
        <v>18.69285</v>
      </c>
      <c r="E102" s="40" t="s">
        <v>65</v>
      </c>
      <c r="F102" s="41" t="s">
        <v>64</v>
      </c>
      <c r="G102" s="52">
        <v>21.430299999999999</v>
      </c>
      <c r="H102" s="37">
        <f>AVERAGE(G101:G102)</f>
        <v>21.409099999999999</v>
      </c>
    </row>
    <row r="103" spans="1:8" ht="17" thickBot="1" x14ac:dyDescent="0.25">
      <c r="A103" s="40" t="s">
        <v>66</v>
      </c>
      <c r="B103" s="41" t="s">
        <v>9</v>
      </c>
      <c r="C103" s="41">
        <v>20.304500000000001</v>
      </c>
      <c r="D103" s="28">
        <f>STDEV(C103:C104)</f>
        <v>1.7677669529665197E-2</v>
      </c>
      <c r="E103" s="40" t="s">
        <v>66</v>
      </c>
      <c r="F103" s="41" t="s">
        <v>64</v>
      </c>
      <c r="G103" s="52">
        <v>21.915700000000001</v>
      </c>
      <c r="H103" s="28">
        <f>STDEV(G103:G104)</f>
        <v>5.4447222151362872E-3</v>
      </c>
    </row>
    <row r="104" spans="1:8" ht="17" thickBot="1" x14ac:dyDescent="0.25">
      <c r="A104" s="40" t="s">
        <v>66</v>
      </c>
      <c r="B104" s="41" t="s">
        <v>9</v>
      </c>
      <c r="C104" s="41">
        <v>20.279499999999999</v>
      </c>
      <c r="D104" s="37">
        <f>AVERAGE(C103:C104)</f>
        <v>20.292000000000002</v>
      </c>
      <c r="E104" s="40" t="s">
        <v>66</v>
      </c>
      <c r="F104" s="41" t="s">
        <v>64</v>
      </c>
      <c r="G104" s="52">
        <v>21.908000000000001</v>
      </c>
      <c r="H104" s="37">
        <f>AVERAGE(G103:G104)</f>
        <v>21.911850000000001</v>
      </c>
    </row>
    <row r="105" spans="1:8" ht="17" thickBot="1" x14ac:dyDescent="0.25">
      <c r="A105" s="40" t="s">
        <v>67</v>
      </c>
      <c r="B105" s="41" t="s">
        <v>9</v>
      </c>
      <c r="C105" s="41">
        <v>19.4438</v>
      </c>
      <c r="D105" s="28">
        <f>STDEV(C105:C106)</f>
        <v>5.1194530957907311E-2</v>
      </c>
      <c r="E105" s="40" t="s">
        <v>67</v>
      </c>
      <c r="F105" s="41" t="s">
        <v>64</v>
      </c>
      <c r="G105" s="53">
        <v>21.178599999999999</v>
      </c>
      <c r="H105" s="28">
        <f>STDEV(G105:G106)</f>
        <v>0.12643069247615396</v>
      </c>
    </row>
    <row r="106" spans="1:8" ht="17" thickBot="1" x14ac:dyDescent="0.25">
      <c r="A106" s="40" t="s">
        <v>67</v>
      </c>
      <c r="B106" s="41" t="s">
        <v>9</v>
      </c>
      <c r="C106" s="41">
        <v>19.516200000000001</v>
      </c>
      <c r="D106" s="37">
        <f>AVERAGE(C105:C106)</f>
        <v>19.48</v>
      </c>
      <c r="E106" s="40" t="s">
        <v>67</v>
      </c>
      <c r="F106" s="41" t="s">
        <v>64</v>
      </c>
      <c r="G106" s="53">
        <v>21.357399999999998</v>
      </c>
      <c r="H106" s="37">
        <f>AVERAGE(G105:G106)</f>
        <v>21.268000000000001</v>
      </c>
    </row>
    <row r="107" spans="1:8" ht="17" thickBot="1" x14ac:dyDescent="0.25">
      <c r="A107" s="40" t="s">
        <v>68</v>
      </c>
      <c r="B107" s="41" t="s">
        <v>9</v>
      </c>
      <c r="C107" s="41">
        <v>18.4483</v>
      </c>
      <c r="D107" s="28">
        <f>STDEV(C107:C108)</f>
        <v>2.8425692603698278E-2</v>
      </c>
      <c r="E107" s="40" t="s">
        <v>68</v>
      </c>
      <c r="F107" s="41" t="s">
        <v>64</v>
      </c>
      <c r="G107" s="53">
        <v>21.503299999999999</v>
      </c>
      <c r="H107" s="28">
        <f>STDEV(G107:G108)</f>
        <v>5.5154328932550289E-2</v>
      </c>
    </row>
    <row r="108" spans="1:8" ht="17" thickBot="1" x14ac:dyDescent="0.25">
      <c r="A108" s="40" t="s">
        <v>68</v>
      </c>
      <c r="B108" s="41" t="s">
        <v>9</v>
      </c>
      <c r="C108" s="41">
        <v>18.488499999999998</v>
      </c>
      <c r="D108" s="37">
        <f>AVERAGE(C107:C108)</f>
        <v>18.468399999999999</v>
      </c>
      <c r="E108" s="40" t="s">
        <v>68</v>
      </c>
      <c r="F108" s="41" t="s">
        <v>64</v>
      </c>
      <c r="G108" s="53">
        <v>21.581299999999999</v>
      </c>
      <c r="H108" s="37">
        <f>AVERAGE(G107:G108)</f>
        <v>21.542299999999997</v>
      </c>
    </row>
    <row r="109" spans="1:8" ht="17" thickBot="1" x14ac:dyDescent="0.25">
      <c r="A109" s="40" t="s">
        <v>69</v>
      </c>
      <c r="B109" s="41" t="s">
        <v>9</v>
      </c>
      <c r="C109" s="41">
        <v>18.889900000000001</v>
      </c>
      <c r="D109" s="28">
        <f>STDEV(C109:C110)</f>
        <v>5.1618795026623279E-3</v>
      </c>
      <c r="E109" s="40" t="s">
        <v>69</v>
      </c>
      <c r="F109" s="41" t="s">
        <v>64</v>
      </c>
      <c r="G109" s="53">
        <v>21.476600000000001</v>
      </c>
      <c r="H109" s="28">
        <f>STDEV(G109:G110)</f>
        <v>0.43571919856715002</v>
      </c>
    </row>
    <row r="110" spans="1:8" ht="17" thickBot="1" x14ac:dyDescent="0.25">
      <c r="A110" s="40" t="s">
        <v>69</v>
      </c>
      <c r="B110" s="41" t="s">
        <v>9</v>
      </c>
      <c r="C110" s="41">
        <v>18.897200000000002</v>
      </c>
      <c r="D110" s="37">
        <f>AVERAGE(C109:C110)</f>
        <v>18.893550000000001</v>
      </c>
      <c r="E110" s="40" t="s">
        <v>69</v>
      </c>
      <c r="F110" s="41" t="s">
        <v>64</v>
      </c>
      <c r="G110" s="53">
        <v>22.0928</v>
      </c>
      <c r="H110" s="37">
        <f>AVERAGE(G109:G110)</f>
        <v>21.784700000000001</v>
      </c>
    </row>
    <row r="111" spans="1:8" x14ac:dyDescent="0.2">
      <c r="A111" s="28"/>
      <c r="B111" s="28"/>
      <c r="C111" s="24"/>
      <c r="D111" s="28"/>
      <c r="E111" s="28"/>
      <c r="F111" s="28"/>
      <c r="G111" s="24"/>
      <c r="H111" s="32"/>
    </row>
    <row r="112" spans="1:8" x14ac:dyDescent="0.2">
      <c r="A112" s="28"/>
      <c r="B112" s="28"/>
      <c r="C112" s="24"/>
      <c r="D112" s="32"/>
      <c r="E112" s="28"/>
      <c r="F112" s="28"/>
      <c r="G112" s="24"/>
      <c r="H112" s="32"/>
    </row>
    <row r="113" spans="1:8" x14ac:dyDescent="0.2">
      <c r="A113" s="28"/>
      <c r="B113" s="28"/>
      <c r="C113" s="24"/>
      <c r="E113" s="28"/>
      <c r="F113" s="28"/>
      <c r="G113" s="24"/>
    </row>
    <row r="114" spans="1:8" x14ac:dyDescent="0.2">
      <c r="A114" s="28"/>
      <c r="B114" s="28"/>
      <c r="C114" s="24"/>
      <c r="D114" s="32"/>
      <c r="E114" s="28"/>
      <c r="F114" s="28"/>
      <c r="G114" s="24"/>
    </row>
    <row r="115" spans="1:8" x14ac:dyDescent="0.2">
      <c r="A115" s="28"/>
      <c r="B115" s="28"/>
      <c r="C115" s="24"/>
      <c r="D115" s="32"/>
      <c r="E115" s="28"/>
      <c r="F115" s="28"/>
      <c r="G115" s="24"/>
      <c r="H115" s="32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3" priority="151" operator="lessThan">
      <formula>0.3</formula>
    </cfRule>
  </conditionalFormatting>
  <conditionalFormatting sqref="D7">
    <cfRule type="cellIs" dxfId="272" priority="53" operator="lessThan">
      <formula>0.3</formula>
    </cfRule>
  </conditionalFormatting>
  <conditionalFormatting sqref="D9">
    <cfRule type="cellIs" dxfId="271" priority="52" operator="lessThan">
      <formula>0.3</formula>
    </cfRule>
  </conditionalFormatting>
  <conditionalFormatting sqref="D11">
    <cfRule type="cellIs" dxfId="270" priority="104" operator="lessThan">
      <formula>0.3</formula>
    </cfRule>
  </conditionalFormatting>
  <conditionalFormatting sqref="D13">
    <cfRule type="cellIs" dxfId="269" priority="103" operator="lessThan">
      <formula>0.3</formula>
    </cfRule>
  </conditionalFormatting>
  <conditionalFormatting sqref="D23">
    <cfRule type="cellIs" dxfId="268" priority="51" operator="lessThan">
      <formula>0.3</formula>
    </cfRule>
  </conditionalFormatting>
  <conditionalFormatting sqref="D25">
    <cfRule type="cellIs" dxfId="267" priority="50" operator="lessThan">
      <formula>0.3</formula>
    </cfRule>
  </conditionalFormatting>
  <conditionalFormatting sqref="D27">
    <cfRule type="cellIs" dxfId="266" priority="49" operator="lessThan">
      <formula>0.3</formula>
    </cfRule>
  </conditionalFormatting>
  <conditionalFormatting sqref="D29">
    <cfRule type="cellIs" dxfId="265" priority="48" operator="lessThan">
      <formula>0.3</formula>
    </cfRule>
  </conditionalFormatting>
  <conditionalFormatting sqref="D31">
    <cfRule type="cellIs" dxfId="264" priority="47" operator="lessThan">
      <formula>0.3</formula>
    </cfRule>
  </conditionalFormatting>
  <conditionalFormatting sqref="D43">
    <cfRule type="cellIs" dxfId="263" priority="40" operator="lessThan">
      <formula>0.3</formula>
    </cfRule>
  </conditionalFormatting>
  <conditionalFormatting sqref="D45">
    <cfRule type="cellIs" dxfId="262" priority="39" operator="lessThan">
      <formula>0.3</formula>
    </cfRule>
  </conditionalFormatting>
  <conditionalFormatting sqref="D47">
    <cfRule type="cellIs" dxfId="261" priority="38" operator="lessThan">
      <formula>0.3</formula>
    </cfRule>
  </conditionalFormatting>
  <conditionalFormatting sqref="D49">
    <cfRule type="cellIs" dxfId="260" priority="37" operator="lessThan">
      <formula>0.3</formula>
    </cfRule>
  </conditionalFormatting>
  <conditionalFormatting sqref="D61">
    <cfRule type="cellIs" dxfId="259" priority="32" operator="lessThan">
      <formula>0.3</formula>
    </cfRule>
  </conditionalFormatting>
  <conditionalFormatting sqref="D63">
    <cfRule type="cellIs" dxfId="258" priority="29" operator="lessThan">
      <formula>0.3</formula>
    </cfRule>
  </conditionalFormatting>
  <conditionalFormatting sqref="D65">
    <cfRule type="cellIs" dxfId="257" priority="28" operator="lessThan">
      <formula>0.3</formula>
    </cfRule>
  </conditionalFormatting>
  <conditionalFormatting sqref="D67">
    <cfRule type="cellIs" dxfId="256" priority="27" operator="lessThan">
      <formula>0.3</formula>
    </cfRule>
  </conditionalFormatting>
  <conditionalFormatting sqref="D69">
    <cfRule type="cellIs" dxfId="255" priority="26" operator="lessThan">
      <formula>0.3</formula>
    </cfRule>
  </conditionalFormatting>
  <conditionalFormatting sqref="D81">
    <cfRule type="cellIs" dxfId="254" priority="20" operator="lessThan">
      <formula>0.3</formula>
    </cfRule>
  </conditionalFormatting>
  <conditionalFormatting sqref="D83">
    <cfRule type="cellIs" dxfId="253" priority="19" operator="lessThan">
      <formula>0.3</formula>
    </cfRule>
  </conditionalFormatting>
  <conditionalFormatting sqref="D85">
    <cfRule type="cellIs" dxfId="252" priority="18" operator="lessThan">
      <formula>0.3</formula>
    </cfRule>
  </conditionalFormatting>
  <conditionalFormatting sqref="D87">
    <cfRule type="cellIs" dxfId="251" priority="17" operator="lessThan">
      <formula>0.3</formula>
    </cfRule>
  </conditionalFormatting>
  <conditionalFormatting sqref="D89">
    <cfRule type="cellIs" dxfId="250" priority="16" operator="lessThan">
      <formula>0.3</formula>
    </cfRule>
  </conditionalFormatting>
  <conditionalFormatting sqref="D101">
    <cfRule type="cellIs" dxfId="249" priority="10" operator="lessThan">
      <formula>0.3</formula>
    </cfRule>
  </conditionalFormatting>
  <conditionalFormatting sqref="D103">
    <cfRule type="cellIs" dxfId="248" priority="9" operator="lessThan">
      <formula>0.3</formula>
    </cfRule>
  </conditionalFormatting>
  <conditionalFormatting sqref="D105">
    <cfRule type="cellIs" dxfId="247" priority="8" operator="lessThan">
      <formula>0.3</formula>
    </cfRule>
  </conditionalFormatting>
  <conditionalFormatting sqref="D107">
    <cfRule type="cellIs" dxfId="246" priority="7" operator="lessThan">
      <formula>0.3</formula>
    </cfRule>
  </conditionalFormatting>
  <conditionalFormatting sqref="D109">
    <cfRule type="cellIs" dxfId="245" priority="6" operator="lessThan">
      <formula>0.3</formula>
    </cfRule>
  </conditionalFormatting>
  <conditionalFormatting sqref="H5">
    <cfRule type="cellIs" dxfId="244" priority="98" operator="lessThan">
      <formula>0.3</formula>
    </cfRule>
  </conditionalFormatting>
  <conditionalFormatting sqref="H7">
    <cfRule type="cellIs" dxfId="243" priority="99" operator="lessThan">
      <formula>0.3</formula>
    </cfRule>
  </conditionalFormatting>
  <conditionalFormatting sqref="H9">
    <cfRule type="cellIs" dxfId="242" priority="100" operator="lessThan">
      <formula>0.3</formula>
    </cfRule>
  </conditionalFormatting>
  <conditionalFormatting sqref="H11">
    <cfRule type="cellIs" dxfId="241" priority="101" operator="lessThan">
      <formula>0.3</formula>
    </cfRule>
  </conditionalFormatting>
  <conditionalFormatting sqref="H13">
    <cfRule type="cellIs" dxfId="240" priority="102" operator="lessThan">
      <formula>0.3</formula>
    </cfRule>
  </conditionalFormatting>
  <conditionalFormatting sqref="H23">
    <cfRule type="cellIs" dxfId="239" priority="46" operator="lessThan">
      <formula>0.3</formula>
    </cfRule>
  </conditionalFormatting>
  <conditionalFormatting sqref="H25">
    <cfRule type="cellIs" dxfId="238" priority="45" operator="lessThan">
      <formula>0.3</formula>
    </cfRule>
  </conditionalFormatting>
  <conditionalFormatting sqref="H27">
    <cfRule type="cellIs" dxfId="237" priority="44" operator="lessThan">
      <formula>0.3</formula>
    </cfRule>
  </conditionalFormatting>
  <conditionalFormatting sqref="H29">
    <cfRule type="cellIs" dxfId="236" priority="43" operator="lessThan">
      <formula>0.3</formula>
    </cfRule>
  </conditionalFormatting>
  <conditionalFormatting sqref="H31">
    <cfRule type="cellIs" dxfId="235" priority="42" operator="lessThan">
      <formula>0.3</formula>
    </cfRule>
  </conditionalFormatting>
  <conditionalFormatting sqref="H43">
    <cfRule type="cellIs" dxfId="234" priority="36" operator="lessThan">
      <formula>0.3</formula>
    </cfRule>
  </conditionalFormatting>
  <conditionalFormatting sqref="H45">
    <cfRule type="cellIs" dxfId="233" priority="35" operator="lessThan">
      <formula>0.3</formula>
    </cfRule>
  </conditionalFormatting>
  <conditionalFormatting sqref="H47">
    <cfRule type="cellIs" dxfId="232" priority="34" operator="lessThan">
      <formula>0.3</formula>
    </cfRule>
  </conditionalFormatting>
  <conditionalFormatting sqref="H49">
    <cfRule type="cellIs" dxfId="231" priority="33" operator="lessThan">
      <formula>0.3</formula>
    </cfRule>
  </conditionalFormatting>
  <conditionalFormatting sqref="H61">
    <cfRule type="cellIs" dxfId="230" priority="25" operator="lessThan">
      <formula>0.3</formula>
    </cfRule>
  </conditionalFormatting>
  <conditionalFormatting sqref="H63">
    <cfRule type="cellIs" dxfId="229" priority="24" operator="lessThan">
      <formula>0.3</formula>
    </cfRule>
  </conditionalFormatting>
  <conditionalFormatting sqref="H65">
    <cfRule type="cellIs" dxfId="228" priority="23" operator="lessThan">
      <formula>0.3</formula>
    </cfRule>
  </conditionalFormatting>
  <conditionalFormatting sqref="H67">
    <cfRule type="cellIs" dxfId="227" priority="22" operator="lessThan">
      <formula>0.3</formula>
    </cfRule>
  </conditionalFormatting>
  <conditionalFormatting sqref="H69">
    <cfRule type="cellIs" dxfId="226" priority="21" operator="lessThan">
      <formula>0.3</formula>
    </cfRule>
  </conditionalFormatting>
  <conditionalFormatting sqref="H81">
    <cfRule type="cellIs" dxfId="225" priority="11" operator="lessThan">
      <formula>0.3</formula>
    </cfRule>
  </conditionalFormatting>
  <conditionalFormatting sqref="H83">
    <cfRule type="cellIs" dxfId="224" priority="12" operator="lessThan">
      <formula>0.3</formula>
    </cfRule>
  </conditionalFormatting>
  <conditionalFormatting sqref="H85">
    <cfRule type="cellIs" dxfId="223" priority="13" operator="lessThan">
      <formula>0.3</formula>
    </cfRule>
  </conditionalFormatting>
  <conditionalFormatting sqref="H87">
    <cfRule type="cellIs" dxfId="222" priority="14" operator="lessThan">
      <formula>0.3</formula>
    </cfRule>
  </conditionalFormatting>
  <conditionalFormatting sqref="H89">
    <cfRule type="cellIs" dxfId="221" priority="15" operator="lessThan">
      <formula>0.3</formula>
    </cfRule>
  </conditionalFormatting>
  <conditionalFormatting sqref="H101">
    <cfRule type="cellIs" dxfId="220" priority="1" operator="lessThan">
      <formula>0.3</formula>
    </cfRule>
  </conditionalFormatting>
  <conditionalFormatting sqref="H103">
    <cfRule type="cellIs" dxfId="219" priority="2" operator="lessThan">
      <formula>0.3</formula>
    </cfRule>
  </conditionalFormatting>
  <conditionalFormatting sqref="H105">
    <cfRule type="cellIs" dxfId="218" priority="3" operator="lessThan">
      <formula>0.3</formula>
    </cfRule>
  </conditionalFormatting>
  <conditionalFormatting sqref="H107">
    <cfRule type="cellIs" dxfId="217" priority="4" operator="lessThan">
      <formula>0.3</formula>
    </cfRule>
  </conditionalFormatting>
  <conditionalFormatting sqref="H109">
    <cfRule type="cellIs" dxfId="216" priority="5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A155" zoomScaleNormal="100" workbookViewId="0">
      <selection activeCell="G163" sqref="G163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9</v>
      </c>
      <c r="D2" s="4"/>
      <c r="E2" s="15">
        <f>P19</f>
        <v>16.126999999999999</v>
      </c>
      <c r="F2" s="4">
        <f>AVERAGE(E2)</f>
        <v>16.126999999999999</v>
      </c>
      <c r="G2" s="4">
        <f>SUM(F2,-F9)</f>
        <v>-2.283100000000001</v>
      </c>
      <c r="H2" s="4">
        <f>SUM(G5,-G2)</f>
        <v>-1.3956999999999979</v>
      </c>
      <c r="I2" s="14">
        <f>POWER(2,-H2)</f>
        <v>2.631161858440203</v>
      </c>
      <c r="K2" s="17" t="s">
        <v>28</v>
      </c>
      <c r="L2" s="16" t="s">
        <v>27</v>
      </c>
      <c r="M2" s="4" t="s">
        <v>9</v>
      </c>
      <c r="N2" s="4"/>
      <c r="O2" s="15">
        <f>P19</f>
        <v>16.126999999999999</v>
      </c>
      <c r="P2" s="4">
        <f>AVERAGE(O2)</f>
        <v>16.126999999999999</v>
      </c>
      <c r="Q2" s="4">
        <f>SUM(P2,-P9)</f>
        <v>-2.283100000000001</v>
      </c>
      <c r="R2" s="4">
        <f>SUM(Q5,-Q2)</f>
        <v>-3.3699999999999619E-2</v>
      </c>
      <c r="S2" s="14">
        <f>POWER(2,-R2)</f>
        <v>1.0236340195851654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20.772500000000001</v>
      </c>
      <c r="F5" s="4">
        <f>AVERAGE(E5:E6)</f>
        <v>20.772500000000001</v>
      </c>
      <c r="G5" s="4">
        <f>SUM(F5,-F12)</f>
        <v>-3.678799999999999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16.3324</v>
      </c>
      <c r="P5" s="4">
        <f>AVERAGE(O5:O6)</f>
        <v>16.3324</v>
      </c>
      <c r="Q5" s="4">
        <f>SUM(P5,-P12)</f>
        <v>-2.3168000000000006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18.4101</v>
      </c>
      <c r="F9" s="4">
        <f>AVERAGE(E9)</f>
        <v>18.4101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18.4101</v>
      </c>
      <c r="P9" s="4">
        <f>AVERAGE(O9)</f>
        <v>18.4101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24.4513</v>
      </c>
      <c r="F12" s="4">
        <f>AVERAGE(E12:E13)</f>
        <v>24.4513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18.6492</v>
      </c>
      <c r="P12" s="4">
        <f>AVERAGE(O12:O13)</f>
        <v>18.6492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9</v>
      </c>
      <c r="D18" s="4"/>
      <c r="E18" s="15">
        <f>P19</f>
        <v>16.126999999999999</v>
      </c>
      <c r="F18" s="4">
        <f>AVERAGE(E18:E19)</f>
        <v>16.126999999999999</v>
      </c>
      <c r="G18" s="4">
        <f>SUM(F18,-F25)</f>
        <v>-2.283100000000001</v>
      </c>
      <c r="H18" s="4">
        <f>SUM(G21,-G18)</f>
        <v>-1.5869999999999997</v>
      </c>
      <c r="I18" s="14">
        <f>POWER(2,-H18)</f>
        <v>3.0042398538818582</v>
      </c>
      <c r="O18" s="13" t="s">
        <v>21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42" t="s">
        <v>94</v>
      </c>
      <c r="O19" s="50">
        <v>18.4101</v>
      </c>
      <c r="P19" s="42">
        <v>16.126999999999999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94</v>
      </c>
      <c r="O20" s="50">
        <v>18.6492</v>
      </c>
      <c r="P20" s="42">
        <v>16.3324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20.839600000000001</v>
      </c>
      <c r="F21" s="4">
        <f>AVERAGE(E21:E22)</f>
        <v>20.839600000000001</v>
      </c>
      <c r="G21" s="4">
        <f>SUM(F21,-F28)</f>
        <v>-3.8701000000000008</v>
      </c>
      <c r="H21" s="4"/>
      <c r="I21" s="5"/>
      <c r="N21" s="42" t="s">
        <v>100</v>
      </c>
      <c r="O21" s="42">
        <v>24.4513</v>
      </c>
      <c r="P21" s="42">
        <v>20.772500000000001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42" t="s">
        <v>100</v>
      </c>
      <c r="O22" s="42">
        <v>24.709700000000002</v>
      </c>
      <c r="P22" s="42">
        <v>20.839600000000001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18.4101</v>
      </c>
      <c r="F25" s="4">
        <f>AVERAGE(E25:E26)</f>
        <v>18.4101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24.709700000000002</v>
      </c>
      <c r="F28" s="4">
        <f>AVERAGE(E28:E29)</f>
        <v>24.709700000000002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9</v>
      </c>
      <c r="D35" s="4"/>
      <c r="E35" s="15">
        <f>P53</f>
        <v>16.435099999999998</v>
      </c>
      <c r="F35" s="4">
        <f>AVERAGE(E35)</f>
        <v>16.435099999999998</v>
      </c>
      <c r="G35" s="4">
        <f>SUM(F35,-F42)</f>
        <v>-2.6849000000000025</v>
      </c>
      <c r="H35" s="4">
        <f>SUM(G38,-G35)</f>
        <v>-0.73559999999999448</v>
      </c>
      <c r="I35" s="14">
        <f>POWER(2,-H35)</f>
        <v>1.6650898168306165</v>
      </c>
      <c r="K35" s="17" t="s">
        <v>30</v>
      </c>
      <c r="L35" s="16" t="s">
        <v>27</v>
      </c>
      <c r="M35" s="4" t="s">
        <v>9</v>
      </c>
      <c r="N35" s="4"/>
      <c r="O35" s="15">
        <f>P53</f>
        <v>16.435099999999998</v>
      </c>
      <c r="P35" s="4">
        <f>AVERAGE(O35)</f>
        <v>16.435099999999998</v>
      </c>
      <c r="Q35" s="4">
        <f>SUM(P35,-P42)</f>
        <v>-2.6849000000000025</v>
      </c>
      <c r="R35" s="4">
        <f>SUM(Q38,-Q35)</f>
        <v>0.56450000000000244</v>
      </c>
      <c r="S35" s="14">
        <f>POWER(2,-R35)</f>
        <v>0.67618972540992461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18.865300000000001</v>
      </c>
      <c r="F38" s="4">
        <f>AVERAGE(E38:E39)</f>
        <v>18.865300000000001</v>
      </c>
      <c r="G38" s="4">
        <f>SUM(F38,-F45)</f>
        <v>-3.420499999999997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16.346499999999999</v>
      </c>
      <c r="P38" s="4">
        <f>AVERAGE(O38:O39)</f>
        <v>16.346499999999999</v>
      </c>
      <c r="Q38" s="4">
        <f>SUM(P38,-P45)</f>
        <v>-2.1204000000000001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19.12</v>
      </c>
      <c r="F42" s="4">
        <f>AVERAGE(E42)</f>
        <v>19.12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19.12</v>
      </c>
      <c r="P42" s="4">
        <f>AVERAGE(O42)</f>
        <v>19.12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22.285799999999998</v>
      </c>
      <c r="F45" s="4">
        <f>AVERAGE(E45:E46)</f>
        <v>22.285799999999998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18.466899999999999</v>
      </c>
      <c r="P45" s="4">
        <f>AVERAGE(O45:O46)</f>
        <v>18.466899999999999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9</v>
      </c>
      <c r="D51" s="4"/>
      <c r="E51" s="15">
        <f>P53</f>
        <v>16.435099999999998</v>
      </c>
      <c r="F51" s="4">
        <f>AVERAGE(E51:E52)</f>
        <v>16.435099999999998</v>
      </c>
      <c r="G51" s="4">
        <f>SUM(F51,-F58)</f>
        <v>-2.6849000000000025</v>
      </c>
      <c r="H51" s="4">
        <f>SUM(G54,-G51)</f>
        <v>-0.82179999999999964</v>
      </c>
      <c r="I51" s="14">
        <f>POWER(2,-H51)</f>
        <v>1.7676100023635923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95</v>
      </c>
      <c r="O53" s="44">
        <v>19.12</v>
      </c>
      <c r="P53" s="44">
        <v>16.435099999999998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18.747499999999999</v>
      </c>
      <c r="F54" s="4">
        <f>AVERAGE(E54:E55)</f>
        <v>18.747499999999999</v>
      </c>
      <c r="G54" s="4">
        <f>SUM(F54,-F61)</f>
        <v>-3.5067000000000021</v>
      </c>
      <c r="H54" s="4"/>
      <c r="I54" s="5"/>
      <c r="N54" s="43" t="s">
        <v>95</v>
      </c>
      <c r="O54" s="44">
        <v>18.466899999999999</v>
      </c>
      <c r="P54" s="44">
        <v>16.346499999999999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s="43" t="s">
        <v>101</v>
      </c>
      <c r="O55" s="43">
        <v>22.285799999999998</v>
      </c>
      <c r="P55" s="44">
        <v>18.865300000000001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101</v>
      </c>
      <c r="O56" s="43">
        <v>22.254200000000001</v>
      </c>
      <c r="P56" s="44">
        <v>18.747499999999999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19.12</v>
      </c>
      <c r="F58" s="4">
        <f>AVERAGE(E58:E59)</f>
        <v>19.12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22.254200000000001</v>
      </c>
      <c r="F61" s="4">
        <f>AVERAGE(E61:E62)</f>
        <v>22.254200000000001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9</v>
      </c>
      <c r="D67" s="4"/>
      <c r="E67" s="15">
        <f>P87</f>
        <v>16.935099999999998</v>
      </c>
      <c r="F67" s="4">
        <f>AVERAGE(E67)</f>
        <v>16.935099999999998</v>
      </c>
      <c r="G67" s="4">
        <f>SUM(F67,-F74)</f>
        <v>-2.7965000000000018</v>
      </c>
      <c r="H67" s="4">
        <f>SUM(G70,-G67)</f>
        <v>-1.0169999999999959</v>
      </c>
      <c r="I67" s="14">
        <f>POWER(2,-H67)</f>
        <v>2.0237064020538518</v>
      </c>
      <c r="K67" s="17" t="s">
        <v>32</v>
      </c>
      <c r="L67" s="16" t="s">
        <v>27</v>
      </c>
      <c r="M67" s="4" t="s">
        <v>9</v>
      </c>
      <c r="N67" s="4"/>
      <c r="O67" s="15">
        <f>P87</f>
        <v>16.935099999999998</v>
      </c>
      <c r="P67" s="4">
        <f>AVERAGE(O67)</f>
        <v>16.935099999999998</v>
      </c>
      <c r="Q67" s="4">
        <f>SUM(P67,-P74)</f>
        <v>-2.7965000000000018</v>
      </c>
      <c r="R67" s="4">
        <f>SUM(Q70,-Q67)</f>
        <v>-0.29709999999999681</v>
      </c>
      <c r="S67" s="14">
        <f>POWER(2,-R67)</f>
        <v>1.2286721425572638</v>
      </c>
      <c r="BF67" s="17" t="s">
        <v>20</v>
      </c>
      <c r="BG67" s="16" t="s">
        <v>27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19.740100000000002</v>
      </c>
      <c r="F70" s="4">
        <f>AVERAGE(E70:E71)</f>
        <v>19.740100000000002</v>
      </c>
      <c r="G70" s="4">
        <f>SUM(F70,-F77)</f>
        <v>-3.8134999999999977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16.8187</v>
      </c>
      <c r="P70" s="4">
        <f>AVERAGE(O70:O71)</f>
        <v>16.8187</v>
      </c>
      <c r="Q70" s="4">
        <f>SUM(P70,-P77)</f>
        <v>-3.0935999999999986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19.7316</v>
      </c>
      <c r="F74" s="4">
        <f>AVERAGE(E74)</f>
        <v>19.7316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19.7316</v>
      </c>
      <c r="P74" s="4">
        <f>AVERAGE(O74)</f>
        <v>19.7316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23.553599999999999</v>
      </c>
      <c r="F77" s="4">
        <f>AVERAGE(E77:E78)</f>
        <v>23.553599999999999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19.912299999999998</v>
      </c>
      <c r="P77" s="4">
        <f>AVERAGE(O77:O78)</f>
        <v>19.912299999999998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9</v>
      </c>
      <c r="D83" s="4"/>
      <c r="E83" s="15">
        <f>P87</f>
        <v>16.935099999999998</v>
      </c>
      <c r="F83" s="4">
        <f>AVERAGE(E83:E84)</f>
        <v>16.935099999999998</v>
      </c>
      <c r="G83" s="4">
        <f>SUM(F83,-F90)</f>
        <v>-2.7965000000000018</v>
      </c>
      <c r="H83" s="4">
        <f>SUM(G86,-G83)</f>
        <v>-0.88479999999999848</v>
      </c>
      <c r="I83" s="14">
        <f>POWER(2,-H83)</f>
        <v>1.8465086232655359</v>
      </c>
      <c r="BF83" s="17" t="s">
        <v>20</v>
      </c>
      <c r="BG83" s="16" t="s">
        <v>29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19.860399999999998</v>
      </c>
      <c r="F86" s="4">
        <f>AVERAGE(E86:E87)</f>
        <v>19.860399999999998</v>
      </c>
      <c r="G86" s="4">
        <f>SUM(F86,-F93)</f>
        <v>-3.6813000000000002</v>
      </c>
      <c r="H86" s="4"/>
      <c r="I86" s="5"/>
      <c r="O86" s="13" t="s">
        <v>21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s="43" t="s">
        <v>96</v>
      </c>
      <c r="O87" s="44">
        <v>19.7316</v>
      </c>
      <c r="P87" s="44">
        <v>16.935099999999998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96</v>
      </c>
      <c r="O88" s="44">
        <v>19.912299999999998</v>
      </c>
      <c r="P88" s="44">
        <v>16.8187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102</v>
      </c>
      <c r="O89" s="43">
        <v>23.553599999999999</v>
      </c>
      <c r="P89" s="44">
        <v>19.740100000000002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19.7316</v>
      </c>
      <c r="F90" s="4">
        <f>AVERAGE(E90:E91)</f>
        <v>19.7316</v>
      </c>
      <c r="G90" s="4"/>
      <c r="H90" s="4"/>
      <c r="I90" s="5"/>
      <c r="N90" s="43" t="s">
        <v>102</v>
      </c>
      <c r="O90" s="43">
        <v>23.541699999999999</v>
      </c>
      <c r="P90" s="44">
        <v>19.860399999999998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23.541699999999999</v>
      </c>
      <c r="F93" s="4">
        <f>AVERAGE(E93:E94)</f>
        <v>23.541699999999999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9</v>
      </c>
      <c r="D99" s="4"/>
      <c r="E99" s="15">
        <f>P119</f>
        <v>16.411899999999999</v>
      </c>
      <c r="F99" s="4">
        <f>AVERAGE(E99)</f>
        <v>16.411899999999999</v>
      </c>
      <c r="G99" s="4">
        <f>SUM(F99,-F106)</f>
        <v>-2.5006000000000022</v>
      </c>
      <c r="H99" s="4">
        <f>SUM(G102,-G99)</f>
        <v>-3.2297999999999973</v>
      </c>
      <c r="I99" s="14">
        <f>POWER(2,-H99)</f>
        <v>9.3813789684282654</v>
      </c>
      <c r="K99" s="17" t="s">
        <v>33</v>
      </c>
      <c r="L99" s="16" t="s">
        <v>27</v>
      </c>
      <c r="M99" s="4" t="s">
        <v>9</v>
      </c>
      <c r="N99" s="4"/>
      <c r="O99" s="15">
        <f>P119</f>
        <v>16.411899999999999</v>
      </c>
      <c r="P99" s="4">
        <f>AVERAGE(O99)</f>
        <v>16.411899999999999</v>
      </c>
      <c r="Q99" s="4">
        <f>SUM(P99,-P106)</f>
        <v>-2.5006000000000022</v>
      </c>
      <c r="R99" s="4">
        <f>SUM(Q102,-Q99)</f>
        <v>0.14180000000000348</v>
      </c>
      <c r="S99" s="14">
        <f>POWER(2,-R99)</f>
        <v>0.90638758155753196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20.259399999999999</v>
      </c>
      <c r="F102" s="4">
        <f>AVERAGE(E102:E103)</f>
        <v>20.259399999999999</v>
      </c>
      <c r="G102" s="4">
        <f>SUM(F102,-F109)</f>
        <v>-5.7303999999999995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16.723400000000002</v>
      </c>
      <c r="P102" s="4">
        <f>AVERAGE(O102:O103)</f>
        <v>16.723400000000002</v>
      </c>
      <c r="Q102" s="4">
        <f>SUM(P102,-P109)</f>
        <v>-2.3587999999999987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18.912500000000001</v>
      </c>
      <c r="F106" s="4">
        <f>AVERAGE(E106)</f>
        <v>18.912500000000001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18.912500000000001</v>
      </c>
      <c r="P106" s="4">
        <f>AVERAGE(O106)</f>
        <v>18.912500000000001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25.989799999999999</v>
      </c>
      <c r="F109" s="4">
        <f>AVERAGE(E109:E110)</f>
        <v>25.989799999999999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19.0822</v>
      </c>
      <c r="P109" s="4">
        <f>AVERAGE(O109:O110)</f>
        <v>19.0822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9</v>
      </c>
      <c r="D115" s="4"/>
      <c r="E115" s="15">
        <f>P119</f>
        <v>16.411899999999999</v>
      </c>
      <c r="F115" s="4">
        <f>AVERAGE(E115:E116)</f>
        <v>16.411899999999999</v>
      </c>
      <c r="G115" s="4">
        <f>SUM(F115,-F122)</f>
        <v>-2.5006000000000022</v>
      </c>
      <c r="H115" s="4">
        <f>SUM(G118,-G115)</f>
        <v>-2.7545999999999964</v>
      </c>
      <c r="I115" s="14">
        <f>POWER(2,-H115)</f>
        <v>6.7486549851530091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20.400300000000001</v>
      </c>
      <c r="F118" s="4">
        <f>AVERAGE(E118:E119)</f>
        <v>20.400300000000001</v>
      </c>
      <c r="G118" s="4">
        <f>SUM(F118,-F125)</f>
        <v>-5.2551999999999985</v>
      </c>
      <c r="H118" s="4"/>
      <c r="I118" s="5"/>
      <c r="O118" s="13" t="s">
        <v>21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45" t="s">
        <v>97</v>
      </c>
      <c r="O119" s="57">
        <v>18.912500000000001</v>
      </c>
      <c r="P119" s="45">
        <v>16.411899999999999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98</v>
      </c>
      <c r="O120" s="57">
        <v>19.0822</v>
      </c>
      <c r="P120" s="45">
        <v>16.723400000000002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103</v>
      </c>
      <c r="O121" s="45">
        <v>25.989799999999999</v>
      </c>
      <c r="P121" s="45">
        <v>20.259399999999999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18.912500000000001</v>
      </c>
      <c r="F122" s="4">
        <f>AVERAGE(E122:E123)</f>
        <v>18.912500000000001</v>
      </c>
      <c r="G122" s="4"/>
      <c r="H122" s="4"/>
      <c r="I122" s="5"/>
      <c r="N122" s="45" t="s">
        <v>103</v>
      </c>
      <c r="O122" s="45">
        <v>25.6555</v>
      </c>
      <c r="P122" s="45">
        <v>20.400300000000001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25.6555</v>
      </c>
      <c r="F125" s="4">
        <f>AVERAGE(E125:E126)</f>
        <v>25.6555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25</v>
      </c>
      <c r="H131" s="19" t="s">
        <v>26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25</v>
      </c>
      <c r="R131" s="19" t="s">
        <v>26</v>
      </c>
      <c r="S131" s="18" t="s">
        <v>11</v>
      </c>
    </row>
    <row r="132" spans="1:19" x14ac:dyDescent="0.2">
      <c r="A132" s="17" t="s">
        <v>10</v>
      </c>
      <c r="B132" s="16" t="s">
        <v>27</v>
      </c>
      <c r="C132" s="4" t="s">
        <v>9</v>
      </c>
      <c r="D132" s="4"/>
      <c r="E132" s="15">
        <f>P152</f>
        <v>16.3627</v>
      </c>
      <c r="F132" s="4">
        <f>AVERAGE(E132)</f>
        <v>16.3627</v>
      </c>
      <c r="G132" s="4">
        <f>SUM(F132,-F139)</f>
        <v>-2.7711000000000006</v>
      </c>
      <c r="H132" s="4">
        <f>SUM(G135,-G132)</f>
        <v>-5.2213999999999992</v>
      </c>
      <c r="I132" s="14">
        <f>POWER(2,-H132)</f>
        <v>37.307660786427114</v>
      </c>
      <c r="K132" s="17" t="s">
        <v>34</v>
      </c>
      <c r="L132" s="16" t="s">
        <v>27</v>
      </c>
      <c r="M132" s="4" t="s">
        <v>9</v>
      </c>
      <c r="N132" s="4"/>
      <c r="O132" s="15">
        <f>P152</f>
        <v>16.3627</v>
      </c>
      <c r="P132" s="4">
        <f>AVERAGE(O132)</f>
        <v>16.3627</v>
      </c>
      <c r="Q132" s="4">
        <f>SUM(P132,-P139)</f>
        <v>-2.7711000000000006</v>
      </c>
      <c r="R132" s="4">
        <f>SUM(Q135,-Q132)</f>
        <v>-1.2299999999999756E-2</v>
      </c>
      <c r="S132" s="14">
        <f>POWER(2,-R132)</f>
        <v>1.0085621576954111</v>
      </c>
    </row>
    <row r="133" spans="1:19" x14ac:dyDescent="0.2">
      <c r="A133" s="4" t="s">
        <v>5</v>
      </c>
      <c r="B133" s="7"/>
      <c r="C133" s="4" t="s">
        <v>9</v>
      </c>
      <c r="D133" s="7"/>
      <c r="F133" s="4"/>
      <c r="G133" s="4"/>
      <c r="H133" s="4"/>
      <c r="I133" s="5"/>
      <c r="K133" s="4" t="s">
        <v>5</v>
      </c>
      <c r="L133" s="7"/>
      <c r="M133" s="4" t="s">
        <v>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6"/>
      <c r="E135">
        <f>P154</f>
        <v>21.537700000000001</v>
      </c>
      <c r="F135" s="4">
        <f>AVERAGE(E135:E136)</f>
        <v>21.537700000000001</v>
      </c>
      <c r="G135" s="4">
        <f>SUM(F135,-F142)</f>
        <v>-7.9924999999999997</v>
      </c>
      <c r="H135" s="4"/>
      <c r="I135" s="5"/>
      <c r="K135" s="4" t="s">
        <v>6</v>
      </c>
      <c r="L135" s="7"/>
      <c r="M135" s="4" t="s">
        <v>9</v>
      </c>
      <c r="N135" s="6"/>
      <c r="O135" s="15">
        <f>P153</f>
        <v>16.119900000000001</v>
      </c>
      <c r="P135" s="4">
        <f>AVERAGE(O135:O136)</f>
        <v>16.119900000000001</v>
      </c>
      <c r="Q135" s="4">
        <f>SUM(P135,-P142)</f>
        <v>-2.7834000000000003</v>
      </c>
      <c r="R135" s="4"/>
      <c r="S135" s="5"/>
    </row>
    <row r="136" spans="1:19" x14ac:dyDescent="0.2">
      <c r="A136" s="4" t="s">
        <v>6</v>
      </c>
      <c r="B136" s="7"/>
      <c r="C136" s="4" t="s">
        <v>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19.133800000000001</v>
      </c>
      <c r="F139" s="4">
        <f>AVERAGE(E139)</f>
        <v>19.133800000000001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19.133800000000001</v>
      </c>
      <c r="P139" s="4">
        <f>AVERAGE(O139)</f>
        <v>19.133800000000001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29.530200000000001</v>
      </c>
      <c r="F142" s="4">
        <f>AVERAGE(E142:E143)</f>
        <v>29.530200000000001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18.903300000000002</v>
      </c>
      <c r="P142" s="4">
        <f>AVERAGE(O142:O143)</f>
        <v>18.903300000000002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25</v>
      </c>
      <c r="H147" s="19" t="s">
        <v>26</v>
      </c>
      <c r="I147" s="18" t="s">
        <v>11</v>
      </c>
    </row>
    <row r="148" spans="1:19" x14ac:dyDescent="0.2">
      <c r="A148" s="17" t="s">
        <v>10</v>
      </c>
      <c r="B148" s="16" t="s">
        <v>29</v>
      </c>
      <c r="C148" s="4" t="s">
        <v>9</v>
      </c>
      <c r="D148" s="4"/>
      <c r="E148" s="15">
        <f>P152</f>
        <v>16.3627</v>
      </c>
      <c r="F148" s="4">
        <f>AVERAGE(E148:E149)</f>
        <v>16.3627</v>
      </c>
      <c r="G148" s="4">
        <f>SUM(F148,-F155)</f>
        <v>-2.7711000000000006</v>
      </c>
      <c r="H148" s="4">
        <f>SUM(G151,-G148)</f>
        <v>-4.9715000000000025</v>
      </c>
      <c r="I148" s="14">
        <f>POWER(2,-H148)</f>
        <v>31.374052825066997</v>
      </c>
    </row>
    <row r="149" spans="1:19" x14ac:dyDescent="0.2">
      <c r="A149" s="4" t="s">
        <v>5</v>
      </c>
      <c r="B149" s="7"/>
      <c r="C149" s="4" t="s">
        <v>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</v>
      </c>
      <c r="D151" s="6"/>
      <c r="E151">
        <f>P155</f>
        <v>21.744499999999999</v>
      </c>
      <c r="F151" s="4">
        <f>AVERAGE(E151:E152)</f>
        <v>21.744499999999999</v>
      </c>
      <c r="G151" s="4">
        <f>SUM(F151,-F158)</f>
        <v>-7.742600000000003</v>
      </c>
      <c r="H151" s="4"/>
      <c r="I151" s="5"/>
      <c r="O151" s="13" t="s">
        <v>21</v>
      </c>
      <c r="P151" s="13" t="s">
        <v>9</v>
      </c>
    </row>
    <row r="152" spans="1:19" x14ac:dyDescent="0.2">
      <c r="A152" s="4" t="s">
        <v>6</v>
      </c>
      <c r="B152" s="7"/>
      <c r="C152" s="4" t="s">
        <v>9</v>
      </c>
      <c r="D152" s="4"/>
      <c r="E152" s="8" t="s">
        <v>7</v>
      </c>
      <c r="F152" s="4"/>
      <c r="G152" s="4"/>
      <c r="H152" s="4"/>
      <c r="I152" s="5"/>
      <c r="N152" s="46" t="s">
        <v>99</v>
      </c>
      <c r="O152" s="58">
        <v>19.133800000000001</v>
      </c>
      <c r="P152" s="46">
        <v>16.3627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6" t="s">
        <v>99</v>
      </c>
      <c r="O153" s="46">
        <v>18.903300000000002</v>
      </c>
      <c r="P153" s="46">
        <v>16.119900000000001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46" t="s">
        <v>104</v>
      </c>
      <c r="O154" s="46">
        <v>29.530200000000001</v>
      </c>
      <c r="P154" s="46">
        <v>21.537700000000001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19.133800000000001</v>
      </c>
      <c r="F155" s="4">
        <f>AVERAGE(E155:E156)</f>
        <v>19.133800000000001</v>
      </c>
      <c r="G155" s="4"/>
      <c r="H155" s="4"/>
      <c r="I155" s="5"/>
      <c r="N155" s="46" t="s">
        <v>104</v>
      </c>
      <c r="O155" s="46">
        <v>29.487100000000002</v>
      </c>
      <c r="P155" s="46">
        <v>21.744499999999999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29.487100000000002</v>
      </c>
      <c r="F158" s="4">
        <f>AVERAGE(E158:E159)</f>
        <v>29.487100000000002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35</v>
      </c>
      <c r="N162" t="s">
        <v>0</v>
      </c>
    </row>
    <row r="163" spans="1:14" x14ac:dyDescent="0.2">
      <c r="M163">
        <f>S2</f>
        <v>1.0236340195851654</v>
      </c>
      <c r="N163" s="1">
        <f>I2</f>
        <v>2.631161858440203</v>
      </c>
    </row>
    <row r="164" spans="1:14" x14ac:dyDescent="0.2">
      <c r="M164">
        <f>S35</f>
        <v>0.67618972540992461</v>
      </c>
      <c r="N164">
        <f>I18</f>
        <v>3.0042398538818582</v>
      </c>
    </row>
    <row r="165" spans="1:14" x14ac:dyDescent="0.2">
      <c r="M165">
        <f>S67</f>
        <v>1.2286721425572638</v>
      </c>
      <c r="N165">
        <f>I35</f>
        <v>1.6650898168306165</v>
      </c>
    </row>
    <row r="166" spans="1:14" x14ac:dyDescent="0.2">
      <c r="M166" s="1">
        <f>S99</f>
        <v>0.90638758155753196</v>
      </c>
      <c r="N166" s="1">
        <f>I51</f>
        <v>1.7676100023635923</v>
      </c>
    </row>
    <row r="167" spans="1:14" x14ac:dyDescent="0.2">
      <c r="M167" s="1">
        <f>S132</f>
        <v>1.0085621576954111</v>
      </c>
      <c r="N167">
        <f>I67</f>
        <v>2.0237064020538518</v>
      </c>
    </row>
    <row r="168" spans="1:14" x14ac:dyDescent="0.2">
      <c r="M168">
        <v>1</v>
      </c>
      <c r="N168">
        <f>I83</f>
        <v>1.8465086232655359</v>
      </c>
    </row>
    <row r="169" spans="1:14" x14ac:dyDescent="0.2">
      <c r="M169">
        <v>1</v>
      </c>
      <c r="N169">
        <f>I99</f>
        <v>9.3813789684282654</v>
      </c>
    </row>
    <row r="170" spans="1:14" x14ac:dyDescent="0.2">
      <c r="M170">
        <v>1</v>
      </c>
      <c r="N170">
        <f>I115</f>
        <v>6.7486549851530091</v>
      </c>
    </row>
    <row r="171" spans="1:14" x14ac:dyDescent="0.2">
      <c r="M171">
        <v>1</v>
      </c>
      <c r="N171">
        <f>I132</f>
        <v>37.307660786427114</v>
      </c>
    </row>
    <row r="172" spans="1:14" x14ac:dyDescent="0.2">
      <c r="M172">
        <v>1</v>
      </c>
      <c r="N172">
        <f>I148</f>
        <v>31.374052825066997</v>
      </c>
    </row>
    <row r="179" spans="12:15" x14ac:dyDescent="0.2">
      <c r="L179" t="s">
        <v>3</v>
      </c>
      <c r="M179">
        <f>AVERAGE(M163:M168)</f>
        <v>0.97390760446754943</v>
      </c>
      <c r="N179">
        <f>AVERAGE(N163:N172)</f>
        <v>9.7750064121911038</v>
      </c>
    </row>
    <row r="180" spans="12:15" x14ac:dyDescent="0.2">
      <c r="L180" t="s">
        <v>2</v>
      </c>
      <c r="M180">
        <f>STDEV(M163:M168)</f>
        <v>0.18025222683612036</v>
      </c>
      <c r="N180">
        <f>STDEV(N163:N172)</f>
        <v>13.264783269328737</v>
      </c>
    </row>
    <row r="181" spans="12:15" x14ac:dyDescent="0.2">
      <c r="L181" t="s">
        <v>1</v>
      </c>
      <c r="N181">
        <f>TTEST(M163:M167,N163:N172,2,2)</f>
        <v>0.16893331597060449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35</v>
      </c>
      <c r="M183" t="s">
        <v>0</v>
      </c>
    </row>
    <row r="184" spans="12:15" x14ac:dyDescent="0.2">
      <c r="L184">
        <f>M179</f>
        <v>0.97390760446754943</v>
      </c>
      <c r="M184">
        <f>N179</f>
        <v>9.7750064121911038</v>
      </c>
    </row>
    <row r="185" spans="12:15" x14ac:dyDescent="0.2">
      <c r="L185">
        <f>M180</f>
        <v>0.18025222683612036</v>
      </c>
      <c r="M185">
        <f>N180</f>
        <v>13.264783269328737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A169" zoomScale="91" workbookViewId="0">
      <selection activeCell="H2" sqref="H2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9</v>
      </c>
      <c r="D2" s="4"/>
      <c r="E2" s="15">
        <f>P19</f>
        <v>16.126999999999999</v>
      </c>
      <c r="F2" s="4">
        <f>AVERAGE(E2)</f>
        <v>16.126999999999999</v>
      </c>
      <c r="G2" s="4">
        <f>SUM(F2,-F9)</f>
        <v>-2.283100000000001</v>
      </c>
      <c r="H2" s="4">
        <f>SUM(G5,-G2)</f>
        <v>-1.3956999999999979</v>
      </c>
      <c r="I2" s="14">
        <f>POWER(2,-H2)</f>
        <v>2.631161858440203</v>
      </c>
      <c r="K2" s="17" t="s">
        <v>28</v>
      </c>
      <c r="L2" s="16" t="s">
        <v>27</v>
      </c>
      <c r="M2" s="4" t="s">
        <v>9</v>
      </c>
      <c r="N2" s="4"/>
      <c r="O2" s="15">
        <f>P19</f>
        <v>16.126999999999999</v>
      </c>
      <c r="P2" s="4">
        <f>AVERAGE(O2)</f>
        <v>16.126999999999999</v>
      </c>
      <c r="Q2" s="4">
        <f>SUM(P2,-P9)</f>
        <v>-2.283100000000001</v>
      </c>
      <c r="R2" s="4">
        <f>SUM(Q5,-Q2)</f>
        <v>-3.3699999999999619E-2</v>
      </c>
      <c r="S2" s="14">
        <f>POWER(2,-R2)</f>
        <v>1.0236340195851654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20.772500000000001</v>
      </c>
      <c r="F5" s="4">
        <f>AVERAGE(E5:E6)</f>
        <v>20.772500000000001</v>
      </c>
      <c r="G5" s="4">
        <f>SUM(F5,-F12)</f>
        <v>-3.678799999999999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16.3324</v>
      </c>
      <c r="P5" s="4">
        <f>AVERAGE(O5:O6)</f>
        <v>16.3324</v>
      </c>
      <c r="Q5" s="4">
        <f>SUM(P5,-P12)</f>
        <v>-2.3168000000000006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18.4101</v>
      </c>
      <c r="F9" s="4">
        <f>AVERAGE(E9)</f>
        <v>18.4101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18.4101</v>
      </c>
      <c r="P9" s="4">
        <f>AVERAGE(O9)</f>
        <v>18.4101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24.4513</v>
      </c>
      <c r="F12" s="4">
        <f>AVERAGE(E12:E13)</f>
        <v>24.4513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18.6492</v>
      </c>
      <c r="P12" s="4">
        <f>AVERAGE(O12:O13)</f>
        <v>18.6492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9</v>
      </c>
      <c r="D18" s="4"/>
      <c r="E18" s="15">
        <f>P19</f>
        <v>16.126999999999999</v>
      </c>
      <c r="F18" s="4">
        <f>AVERAGE(E18:E19)</f>
        <v>16.126999999999999</v>
      </c>
      <c r="G18" s="4">
        <f>SUM(F18,-F25)</f>
        <v>-2.283100000000001</v>
      </c>
      <c r="H18" s="4">
        <f>SUM(G21,-G18)</f>
        <v>-1.5869999999999997</v>
      </c>
      <c r="I18" s="14">
        <f>POWER(2,-H18)</f>
        <v>3.0042398538818582</v>
      </c>
      <c r="O18" s="13" t="s">
        <v>21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42" t="s">
        <v>94</v>
      </c>
      <c r="O19" s="50">
        <v>18.4101</v>
      </c>
      <c r="P19" s="42">
        <v>16.126999999999999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94</v>
      </c>
      <c r="O20" s="50">
        <v>18.6492</v>
      </c>
      <c r="P20" s="42">
        <v>16.3324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20.839600000000001</v>
      </c>
      <c r="F21" s="4">
        <f>AVERAGE(E21:E22)</f>
        <v>20.839600000000001</v>
      </c>
      <c r="G21" s="4">
        <f>SUM(F21,-F28)</f>
        <v>-3.8701000000000008</v>
      </c>
      <c r="H21" s="4"/>
      <c r="I21" s="5"/>
      <c r="N21" s="42" t="s">
        <v>100</v>
      </c>
      <c r="O21" s="42">
        <v>24.4513</v>
      </c>
      <c r="P21" s="42">
        <v>20.772500000000001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42" t="s">
        <v>100</v>
      </c>
      <c r="O22" s="42">
        <v>24.709700000000002</v>
      </c>
      <c r="P22" s="42">
        <v>20.839600000000001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18.4101</v>
      </c>
      <c r="F25" s="4">
        <f>AVERAGE(E25:E26)</f>
        <v>18.4101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24.709700000000002</v>
      </c>
      <c r="F28" s="4">
        <f>AVERAGE(E28:E29)</f>
        <v>24.709700000000002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9</v>
      </c>
      <c r="D35" s="4"/>
      <c r="E35" s="15">
        <f>P53</f>
        <v>16.435099999999998</v>
      </c>
      <c r="F35" s="4">
        <f>AVERAGE(E35)</f>
        <v>16.435099999999998</v>
      </c>
      <c r="G35" s="4">
        <f>SUM(F35,-F42)</f>
        <v>-2.6849000000000025</v>
      </c>
      <c r="H35" s="4">
        <f>SUM(G38,-G35)</f>
        <v>-0.73559999999999448</v>
      </c>
      <c r="I35" s="14">
        <f>POWER(2,-H35)</f>
        <v>1.6650898168306165</v>
      </c>
      <c r="K35" s="17" t="s">
        <v>30</v>
      </c>
      <c r="L35" s="16" t="s">
        <v>27</v>
      </c>
      <c r="M35" s="4" t="s">
        <v>9</v>
      </c>
      <c r="N35" s="4"/>
      <c r="O35" s="15">
        <f>P53</f>
        <v>16.435099999999998</v>
      </c>
      <c r="P35" s="4">
        <f>AVERAGE(O35)</f>
        <v>16.435099999999998</v>
      </c>
      <c r="Q35" s="4">
        <f>SUM(P35,-P42)</f>
        <v>-2.6849000000000025</v>
      </c>
      <c r="R35" s="4">
        <f>SUM(Q38,-Q35)</f>
        <v>0.56450000000000244</v>
      </c>
      <c r="S35" s="14">
        <f>POWER(2,-R35)</f>
        <v>0.67618972540992461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18.865300000000001</v>
      </c>
      <c r="F38" s="4">
        <f>AVERAGE(E38:E39)</f>
        <v>18.865300000000001</v>
      </c>
      <c r="G38" s="4">
        <f>SUM(F38,-F45)</f>
        <v>-3.420499999999997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16.346499999999999</v>
      </c>
      <c r="P38" s="4">
        <f>AVERAGE(O38:O39)</f>
        <v>16.346499999999999</v>
      </c>
      <c r="Q38" s="4">
        <f>SUM(P38,-P45)</f>
        <v>-2.1204000000000001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19.12</v>
      </c>
      <c r="F42" s="4">
        <f>AVERAGE(E42)</f>
        <v>19.12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19.12</v>
      </c>
      <c r="P42" s="4">
        <f>AVERAGE(O42)</f>
        <v>19.12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22.285799999999998</v>
      </c>
      <c r="F45" s="4">
        <f>AVERAGE(E45:E46)</f>
        <v>22.285799999999998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18.466899999999999</v>
      </c>
      <c r="P45" s="4">
        <f>AVERAGE(O45:O46)</f>
        <v>18.466899999999999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9</v>
      </c>
      <c r="D51" s="4"/>
      <c r="E51" s="15">
        <f>P53</f>
        <v>16.435099999999998</v>
      </c>
      <c r="F51" s="4">
        <f>AVERAGE(E51:E52)</f>
        <v>16.435099999999998</v>
      </c>
      <c r="G51" s="4">
        <f>SUM(F51,-F58)</f>
        <v>-2.6849000000000025</v>
      </c>
      <c r="H51" s="4">
        <f>SUM(G54,-G51)</f>
        <v>-0.82179999999999964</v>
      </c>
      <c r="I51" s="14">
        <f>POWER(2,-H51)</f>
        <v>1.7676100023635923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95</v>
      </c>
      <c r="O53" s="44">
        <v>19.12</v>
      </c>
      <c r="P53" s="44">
        <v>16.435099999999998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18.747499999999999</v>
      </c>
      <c r="F54" s="4">
        <f>AVERAGE(E54:E55)</f>
        <v>18.747499999999999</v>
      </c>
      <c r="G54" s="4">
        <f>SUM(F54,-F61)</f>
        <v>-3.5067000000000021</v>
      </c>
      <c r="H54" s="4"/>
      <c r="I54" s="5"/>
      <c r="N54" s="43" t="s">
        <v>95</v>
      </c>
      <c r="O54" s="44">
        <v>18.466899999999999</v>
      </c>
      <c r="P54" s="44">
        <v>16.346499999999999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s="43" t="s">
        <v>101</v>
      </c>
      <c r="O55" s="43">
        <v>22.285799999999998</v>
      </c>
      <c r="P55" s="44">
        <v>18.865300000000001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101</v>
      </c>
      <c r="O56" s="43">
        <v>22.254200000000001</v>
      </c>
      <c r="P56" s="44">
        <v>18.747499999999999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19.12</v>
      </c>
      <c r="F58" s="4">
        <f>AVERAGE(E58:E59)</f>
        <v>19.12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22.254200000000001</v>
      </c>
      <c r="F61" s="4">
        <f>AVERAGE(E61:E62)</f>
        <v>22.254200000000001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9</v>
      </c>
      <c r="D67" s="4"/>
      <c r="E67" s="15">
        <f>P87</f>
        <v>16.935099999999998</v>
      </c>
      <c r="F67" s="4">
        <f>AVERAGE(E67)</f>
        <v>16.935099999999998</v>
      </c>
      <c r="G67" s="4">
        <f>SUM(F67,-F74)</f>
        <v>-2.7965000000000018</v>
      </c>
      <c r="H67" s="4">
        <f>SUM(G70,-G67)</f>
        <v>-1.0169999999999959</v>
      </c>
      <c r="I67" s="14">
        <f>POWER(2,-H67)</f>
        <v>2.0237064020538518</v>
      </c>
      <c r="K67" s="17" t="s">
        <v>32</v>
      </c>
      <c r="L67" s="16" t="s">
        <v>27</v>
      </c>
      <c r="M67" s="4" t="s">
        <v>9</v>
      </c>
      <c r="N67" s="4"/>
      <c r="O67" s="15">
        <f>P87</f>
        <v>16.935099999999998</v>
      </c>
      <c r="P67" s="4">
        <f>AVERAGE(O67)</f>
        <v>16.935099999999998</v>
      </c>
      <c r="Q67" s="4">
        <f>SUM(P67,-P74)</f>
        <v>-2.7965000000000018</v>
      </c>
      <c r="R67" s="4">
        <f>SUM(Q70,-Q67)</f>
        <v>-0.29709999999999681</v>
      </c>
      <c r="S67" s="14">
        <f>POWER(2,-R67)</f>
        <v>1.2286721425572638</v>
      </c>
      <c r="BF67" s="17" t="s">
        <v>20</v>
      </c>
      <c r="BG67" s="16" t="s">
        <v>27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19.740100000000002</v>
      </c>
      <c r="F70" s="4">
        <f>AVERAGE(E70:E71)</f>
        <v>19.740100000000002</v>
      </c>
      <c r="G70" s="4">
        <f>SUM(F70,-F77)</f>
        <v>-3.8134999999999977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16.8187</v>
      </c>
      <c r="P70" s="4">
        <f>AVERAGE(O70:O71)</f>
        <v>16.8187</v>
      </c>
      <c r="Q70" s="4">
        <f>SUM(P70,-P77)</f>
        <v>-3.0935999999999986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19.7316</v>
      </c>
      <c r="F74" s="4">
        <f>AVERAGE(E74)</f>
        <v>19.7316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19.7316</v>
      </c>
      <c r="P74" s="4">
        <f>AVERAGE(O74)</f>
        <v>19.7316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23.553599999999999</v>
      </c>
      <c r="F77" s="4">
        <f>AVERAGE(E77:E78)</f>
        <v>23.553599999999999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19.912299999999998</v>
      </c>
      <c r="P77" s="4">
        <f>AVERAGE(O77:O78)</f>
        <v>19.912299999999998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9</v>
      </c>
      <c r="D83" s="4"/>
      <c r="E83" s="15">
        <f>P87</f>
        <v>16.935099999999998</v>
      </c>
      <c r="F83" s="4">
        <f>AVERAGE(E83:E84)</f>
        <v>16.935099999999998</v>
      </c>
      <c r="G83" s="4">
        <f>SUM(F83,-F90)</f>
        <v>-2.7965000000000018</v>
      </c>
      <c r="H83" s="4">
        <f>SUM(G86,-G83)</f>
        <v>-0.88479999999999848</v>
      </c>
      <c r="I83" s="14">
        <f>POWER(2,-H83)</f>
        <v>1.8465086232655359</v>
      </c>
      <c r="BF83" s="17" t="s">
        <v>20</v>
      </c>
      <c r="BG83" s="16" t="s">
        <v>29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19.860399999999998</v>
      </c>
      <c r="F86" s="4">
        <f>AVERAGE(E86:E87)</f>
        <v>19.860399999999998</v>
      </c>
      <c r="G86" s="4">
        <f>SUM(F86,-F93)</f>
        <v>-3.6813000000000002</v>
      </c>
      <c r="H86" s="4"/>
      <c r="I86" s="5"/>
      <c r="O86" s="13" t="s">
        <v>21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s="43" t="s">
        <v>96</v>
      </c>
      <c r="O87" s="44">
        <v>19.7316</v>
      </c>
      <c r="P87" s="44">
        <v>16.935099999999998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96</v>
      </c>
      <c r="O88" s="44">
        <v>19.912299999999998</v>
      </c>
      <c r="P88" s="44">
        <v>16.8187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102</v>
      </c>
      <c r="O89" s="43">
        <v>23.553599999999999</v>
      </c>
      <c r="P89" s="44">
        <v>19.740100000000002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19.7316</v>
      </c>
      <c r="F90" s="4">
        <f>AVERAGE(E90:E91)</f>
        <v>19.7316</v>
      </c>
      <c r="G90" s="4"/>
      <c r="H90" s="4"/>
      <c r="I90" s="5"/>
      <c r="N90" s="43" t="s">
        <v>102</v>
      </c>
      <c r="O90" s="43">
        <v>23.541699999999999</v>
      </c>
      <c r="P90" s="44">
        <v>19.860399999999998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23.541699999999999</v>
      </c>
      <c r="F93" s="4">
        <f>AVERAGE(E93:E94)</f>
        <v>23.541699999999999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9</v>
      </c>
      <c r="D99" s="4"/>
      <c r="E99" s="15">
        <f>P119</f>
        <v>16.411899999999999</v>
      </c>
      <c r="F99" s="4">
        <f>AVERAGE(E99)</f>
        <v>16.411899999999999</v>
      </c>
      <c r="G99" s="4">
        <f>SUM(F99,-F106)</f>
        <v>-2.5006000000000022</v>
      </c>
      <c r="H99" s="4">
        <f>SUM(G102,-G99)</f>
        <v>-3.2297999999999973</v>
      </c>
      <c r="I99" s="14">
        <f>POWER(2,-H99)</f>
        <v>9.3813789684282654</v>
      </c>
      <c r="K99" s="17" t="s">
        <v>33</v>
      </c>
      <c r="L99" s="16" t="s">
        <v>27</v>
      </c>
      <c r="M99" s="4" t="s">
        <v>9</v>
      </c>
      <c r="N99" s="4"/>
      <c r="O99" s="15">
        <f>P119</f>
        <v>16.411899999999999</v>
      </c>
      <c r="P99" s="4">
        <f>AVERAGE(O99)</f>
        <v>16.411899999999999</v>
      </c>
      <c r="Q99" s="4">
        <f>SUM(P99,-P106)</f>
        <v>-2.5006000000000022</v>
      </c>
      <c r="R99" s="4">
        <f>SUM(Q102,-Q99)</f>
        <v>0.14180000000000348</v>
      </c>
      <c r="S99" s="14">
        <f>POWER(2,-R99)</f>
        <v>0.90638758155753196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20.259399999999999</v>
      </c>
      <c r="F102" s="4">
        <f>AVERAGE(E102:E103)</f>
        <v>20.259399999999999</v>
      </c>
      <c r="G102" s="4">
        <f>SUM(F102,-F109)</f>
        <v>-5.7303999999999995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16.723400000000002</v>
      </c>
      <c r="P102" s="4">
        <f>AVERAGE(O102:O103)</f>
        <v>16.723400000000002</v>
      </c>
      <c r="Q102" s="4">
        <f>SUM(P102,-P109)</f>
        <v>-2.3587999999999987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18.912500000000001</v>
      </c>
      <c r="F106" s="4">
        <f>AVERAGE(E106)</f>
        <v>18.912500000000001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18.912500000000001</v>
      </c>
      <c r="P106" s="4">
        <f>AVERAGE(O106)</f>
        <v>18.912500000000001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25.989799999999999</v>
      </c>
      <c r="F109" s="4">
        <f>AVERAGE(E109:E110)</f>
        <v>25.989799999999999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19.0822</v>
      </c>
      <c r="P109" s="4">
        <f>AVERAGE(O109:O110)</f>
        <v>19.0822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9</v>
      </c>
      <c r="D115" s="4"/>
      <c r="E115" s="15">
        <f>P119</f>
        <v>16.411899999999999</v>
      </c>
      <c r="F115" s="4">
        <f>AVERAGE(E115:E116)</f>
        <v>16.411899999999999</v>
      </c>
      <c r="G115" s="4">
        <f>SUM(F115,-F122)</f>
        <v>-2.5006000000000022</v>
      </c>
      <c r="H115" s="4">
        <f>SUM(G118,-G115)</f>
        <v>-2.7545999999999964</v>
      </c>
      <c r="I115" s="14">
        <f>POWER(2,-H115)</f>
        <v>6.7486549851530091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20.400300000000001</v>
      </c>
      <c r="F118" s="4">
        <f>AVERAGE(E118:E119)</f>
        <v>20.400300000000001</v>
      </c>
      <c r="G118" s="4">
        <f>SUM(F118,-F125)</f>
        <v>-5.2551999999999985</v>
      </c>
      <c r="H118" s="4"/>
      <c r="I118" s="5"/>
      <c r="O118" s="13" t="s">
        <v>21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45" t="s">
        <v>97</v>
      </c>
      <c r="O119" s="57">
        <v>18.912500000000001</v>
      </c>
      <c r="P119" s="45">
        <v>16.411899999999999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98</v>
      </c>
      <c r="O120" s="57">
        <v>19.0822</v>
      </c>
      <c r="P120" s="45">
        <v>16.723400000000002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103</v>
      </c>
      <c r="O121" s="45">
        <v>25.989799999999999</v>
      </c>
      <c r="P121" s="45">
        <v>20.259399999999999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18.912500000000001</v>
      </c>
      <c r="F122" s="4">
        <f>AVERAGE(E122:E123)</f>
        <v>18.912500000000001</v>
      </c>
      <c r="G122" s="4"/>
      <c r="H122" s="4"/>
      <c r="I122" s="5"/>
      <c r="N122" s="45" t="s">
        <v>103</v>
      </c>
      <c r="O122" s="45">
        <v>25.6555</v>
      </c>
      <c r="P122" s="45">
        <v>20.400300000000001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25.6555</v>
      </c>
      <c r="F125" s="4">
        <f>AVERAGE(E125:E126)</f>
        <v>25.6555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25</v>
      </c>
      <c r="H131" s="19" t="s">
        <v>26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25</v>
      </c>
      <c r="R131" s="19" t="s">
        <v>26</v>
      </c>
      <c r="S131" s="18" t="s">
        <v>11</v>
      </c>
    </row>
    <row r="132" spans="1:19" x14ac:dyDescent="0.2">
      <c r="A132" s="17" t="s">
        <v>10</v>
      </c>
      <c r="B132" s="16" t="s">
        <v>27</v>
      </c>
      <c r="C132" s="4" t="s">
        <v>9</v>
      </c>
      <c r="D132" s="4"/>
      <c r="E132" s="15">
        <f>P152</f>
        <v>16.3627</v>
      </c>
      <c r="F132" s="4">
        <f>AVERAGE(E132)</f>
        <v>16.3627</v>
      </c>
      <c r="G132" s="4">
        <f>SUM(F132,-F139)</f>
        <v>-2.7711000000000006</v>
      </c>
      <c r="H132" s="4">
        <f>SUM(G135,-G132)</f>
        <v>-5.2213999999999992</v>
      </c>
      <c r="I132" s="14">
        <f>POWER(2,-H132)</f>
        <v>37.307660786427114</v>
      </c>
      <c r="K132" s="17" t="s">
        <v>34</v>
      </c>
      <c r="L132" s="16" t="s">
        <v>27</v>
      </c>
      <c r="M132" s="4" t="s">
        <v>9</v>
      </c>
      <c r="N132" s="4"/>
      <c r="O132" s="15">
        <f>P152</f>
        <v>16.3627</v>
      </c>
      <c r="P132" s="4">
        <f>AVERAGE(O132)</f>
        <v>16.3627</v>
      </c>
      <c r="Q132" s="4">
        <f>SUM(P132,-P139)</f>
        <v>-2.7711000000000006</v>
      </c>
      <c r="R132" s="4">
        <f>SUM(Q135,-Q132)</f>
        <v>-1.2299999999999756E-2</v>
      </c>
      <c r="S132" s="14">
        <f>POWER(2,-R132)</f>
        <v>1.0085621576954111</v>
      </c>
    </row>
    <row r="133" spans="1:19" x14ac:dyDescent="0.2">
      <c r="A133" s="4" t="s">
        <v>5</v>
      </c>
      <c r="B133" s="7"/>
      <c r="C133" s="4" t="s">
        <v>9</v>
      </c>
      <c r="D133" s="7"/>
      <c r="F133" s="4"/>
      <c r="G133" s="4"/>
      <c r="H133" s="4"/>
      <c r="I133" s="5"/>
      <c r="K133" s="4" t="s">
        <v>5</v>
      </c>
      <c r="L133" s="7"/>
      <c r="M133" s="4" t="s">
        <v>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6"/>
      <c r="E135">
        <f>P154</f>
        <v>21.537700000000001</v>
      </c>
      <c r="F135" s="4">
        <f>AVERAGE(E135:E136)</f>
        <v>21.537700000000001</v>
      </c>
      <c r="G135" s="4">
        <f>SUM(F135,-F142)</f>
        <v>-7.9924999999999997</v>
      </c>
      <c r="H135" s="4"/>
      <c r="I135" s="5"/>
      <c r="K135" s="4" t="s">
        <v>6</v>
      </c>
      <c r="L135" s="7"/>
      <c r="M135" s="4" t="s">
        <v>9</v>
      </c>
      <c r="N135" s="6"/>
      <c r="O135" s="15">
        <f>P153</f>
        <v>16.119900000000001</v>
      </c>
      <c r="P135" s="4">
        <f>AVERAGE(O135:O136)</f>
        <v>16.119900000000001</v>
      </c>
      <c r="Q135" s="4">
        <f>SUM(P135,-P142)</f>
        <v>-2.7834000000000003</v>
      </c>
      <c r="R135" s="4"/>
      <c r="S135" s="5"/>
    </row>
    <row r="136" spans="1:19" x14ac:dyDescent="0.2">
      <c r="A136" s="4" t="s">
        <v>6</v>
      </c>
      <c r="B136" s="7"/>
      <c r="C136" s="4" t="s">
        <v>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19.133800000000001</v>
      </c>
      <c r="F139" s="4">
        <f>AVERAGE(E139)</f>
        <v>19.133800000000001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19.133800000000001</v>
      </c>
      <c r="P139" s="4">
        <f>AVERAGE(O139)</f>
        <v>19.133800000000001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29.530200000000001</v>
      </c>
      <c r="F142" s="4">
        <f>AVERAGE(E142:E143)</f>
        <v>29.530200000000001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18.903300000000002</v>
      </c>
      <c r="P142" s="4">
        <f>AVERAGE(O142:O143)</f>
        <v>18.903300000000002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25</v>
      </c>
      <c r="H147" s="19" t="s">
        <v>26</v>
      </c>
      <c r="I147" s="18" t="s">
        <v>11</v>
      </c>
    </row>
    <row r="148" spans="1:19" x14ac:dyDescent="0.2">
      <c r="A148" s="17" t="s">
        <v>10</v>
      </c>
      <c r="B148" s="16" t="s">
        <v>29</v>
      </c>
      <c r="C148" s="4" t="s">
        <v>9</v>
      </c>
      <c r="D148" s="4"/>
      <c r="E148" s="15">
        <f>P152</f>
        <v>16.3627</v>
      </c>
      <c r="F148" s="4">
        <f>AVERAGE(E148:E149)</f>
        <v>16.3627</v>
      </c>
      <c r="G148" s="4">
        <f>SUM(F148,-F155)</f>
        <v>-2.7711000000000006</v>
      </c>
      <c r="H148" s="4">
        <f>SUM(G151,-G148)</f>
        <v>-4.9715000000000025</v>
      </c>
      <c r="I148" s="14">
        <f>POWER(2,-H148)</f>
        <v>31.374052825066997</v>
      </c>
    </row>
    <row r="149" spans="1:19" x14ac:dyDescent="0.2">
      <c r="A149" s="4" t="s">
        <v>5</v>
      </c>
      <c r="B149" s="7"/>
      <c r="C149" s="4" t="s">
        <v>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</v>
      </c>
      <c r="D151" s="6"/>
      <c r="E151">
        <f>P155</f>
        <v>21.744499999999999</v>
      </c>
      <c r="F151" s="4">
        <f>AVERAGE(E151:E152)</f>
        <v>21.744499999999999</v>
      </c>
      <c r="G151" s="4">
        <f>SUM(F151,-F158)</f>
        <v>-7.742600000000003</v>
      </c>
      <c r="H151" s="4"/>
      <c r="I151" s="5"/>
      <c r="O151" s="13" t="s">
        <v>21</v>
      </c>
      <c r="P151" s="13" t="s">
        <v>9</v>
      </c>
    </row>
    <row r="152" spans="1:19" x14ac:dyDescent="0.2">
      <c r="A152" s="4" t="s">
        <v>6</v>
      </c>
      <c r="B152" s="7"/>
      <c r="C152" s="4" t="s">
        <v>9</v>
      </c>
      <c r="D152" s="4"/>
      <c r="E152" s="8" t="s">
        <v>7</v>
      </c>
      <c r="F152" s="4"/>
      <c r="G152" s="4"/>
      <c r="H152" s="4"/>
      <c r="I152" s="5"/>
      <c r="N152" s="46" t="s">
        <v>99</v>
      </c>
      <c r="O152" s="58">
        <v>19.133800000000001</v>
      </c>
      <c r="P152" s="46">
        <v>16.3627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6" t="s">
        <v>99</v>
      </c>
      <c r="O153" s="46">
        <v>18.903300000000002</v>
      </c>
      <c r="P153" s="46">
        <v>16.119900000000001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46" t="s">
        <v>104</v>
      </c>
      <c r="O154" s="46">
        <v>29.530200000000001</v>
      </c>
      <c r="P154" s="46">
        <v>21.537700000000001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19.133800000000001</v>
      </c>
      <c r="F155" s="4">
        <f>AVERAGE(E155:E156)</f>
        <v>19.133800000000001</v>
      </c>
      <c r="G155" s="4"/>
      <c r="H155" s="4"/>
      <c r="I155" s="5"/>
      <c r="N155" s="46" t="s">
        <v>104</v>
      </c>
      <c r="O155" s="46">
        <v>29.487100000000002</v>
      </c>
      <c r="P155" s="46">
        <v>21.744499999999999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29.487100000000002</v>
      </c>
      <c r="F158" s="4">
        <f>AVERAGE(E158:E159)</f>
        <v>29.487100000000002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35</v>
      </c>
      <c r="N162" t="s">
        <v>0</v>
      </c>
    </row>
    <row r="163" spans="1:14" x14ac:dyDescent="0.2">
      <c r="M163">
        <f>S2</f>
        <v>1.0236340195851654</v>
      </c>
      <c r="N163" s="1">
        <f>I2</f>
        <v>2.631161858440203</v>
      </c>
    </row>
    <row r="164" spans="1:14" x14ac:dyDescent="0.2">
      <c r="M164">
        <f>S35</f>
        <v>0.67618972540992461</v>
      </c>
      <c r="N164">
        <f>I18</f>
        <v>3.0042398538818582</v>
      </c>
    </row>
    <row r="165" spans="1:14" x14ac:dyDescent="0.2">
      <c r="M165">
        <f>S67</f>
        <v>1.2286721425572638</v>
      </c>
      <c r="N165">
        <f>I35</f>
        <v>1.6650898168306165</v>
      </c>
    </row>
    <row r="166" spans="1:14" x14ac:dyDescent="0.2">
      <c r="M166" s="1">
        <f>S99</f>
        <v>0.90638758155753196</v>
      </c>
      <c r="N166" s="1">
        <f>I51</f>
        <v>1.7676100023635923</v>
      </c>
    </row>
    <row r="167" spans="1:14" x14ac:dyDescent="0.2">
      <c r="M167" s="1">
        <f>S132</f>
        <v>1.0085621576954111</v>
      </c>
      <c r="N167">
        <f>I67</f>
        <v>2.0237064020538518</v>
      </c>
    </row>
    <row r="168" spans="1:14" x14ac:dyDescent="0.2">
      <c r="N168">
        <f>I83</f>
        <v>1.8465086232655359</v>
      </c>
    </row>
    <row r="179" spans="12:15" x14ac:dyDescent="0.2">
      <c r="L179" t="s">
        <v>3</v>
      </c>
      <c r="M179">
        <f>AVERAGE(M163:M168)</f>
        <v>0.96868912536105933</v>
      </c>
      <c r="N179">
        <f>AVERAGE(N163:N172)</f>
        <v>2.1563860928059428</v>
      </c>
    </row>
    <row r="180" spans="12:15" x14ac:dyDescent="0.2">
      <c r="L180" t="s">
        <v>2</v>
      </c>
      <c r="M180">
        <f>STDEV(M163:M168)</f>
        <v>0.20102073939730322</v>
      </c>
      <c r="N180">
        <f>STDEV(N163:N172)</f>
        <v>0.53859351157582169</v>
      </c>
    </row>
    <row r="181" spans="12:15" x14ac:dyDescent="0.2">
      <c r="L181" t="s">
        <v>1</v>
      </c>
      <c r="N181">
        <f>TTEST(M163:M167,N163:N172,2,2)</f>
        <v>1.2288295455224626E-3</v>
      </c>
      <c r="O181" t="str">
        <f>IF(AND(N181&gt;=0.01, N181&lt;0.05), "Significativo *", IF(AND(N181&gt;=0.001, N181&lt;0.01), "Significativo **", IF(N181&lt;0.001, "Significativo ***", "Non significativo")))</f>
        <v>Significativo **</v>
      </c>
    </row>
    <row r="183" spans="12:15" x14ac:dyDescent="0.2">
      <c r="L183" t="s">
        <v>35</v>
      </c>
      <c r="M183" t="s">
        <v>0</v>
      </c>
    </row>
    <row r="184" spans="12:15" x14ac:dyDescent="0.2">
      <c r="L184">
        <f>M179</f>
        <v>0.96868912536105933</v>
      </c>
      <c r="M184">
        <f>N179</f>
        <v>2.1563860928059428</v>
      </c>
    </row>
    <row r="185" spans="12:15" x14ac:dyDescent="0.2">
      <c r="L185">
        <f>M180</f>
        <v>0.20102073939730322</v>
      </c>
      <c r="M185">
        <f>N180</f>
        <v>0.53859351157582169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workbookViewId="0">
      <selection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9</v>
      </c>
      <c r="D2" s="4"/>
      <c r="E2" s="15">
        <f>P19</f>
        <v>17.2181</v>
      </c>
      <c r="F2" s="4">
        <f>AVERAGE(E2)</f>
        <v>17.2181</v>
      </c>
      <c r="G2" s="4">
        <f>SUM(F2,-F9)</f>
        <v>-3.4626000000000019</v>
      </c>
      <c r="H2" s="4">
        <f>SUM(G5,-G2)</f>
        <v>0.56990000000000052</v>
      </c>
      <c r="I2" s="14">
        <f>POWER(2,-H2)</f>
        <v>0.67366348160885636</v>
      </c>
      <c r="K2" s="17" t="s">
        <v>28</v>
      </c>
      <c r="L2" s="16" t="s">
        <v>27</v>
      </c>
      <c r="M2" s="4" t="s">
        <v>9</v>
      </c>
      <c r="N2" s="4"/>
      <c r="O2" s="15">
        <f>P19</f>
        <v>17.2181</v>
      </c>
      <c r="P2" s="4">
        <f>AVERAGE(O2)</f>
        <v>17.2181</v>
      </c>
      <c r="Q2" s="4">
        <f>SUM(P2,-P9)</f>
        <v>-3.4626000000000019</v>
      </c>
      <c r="R2" s="4">
        <f>SUM(Q5,-Q2)</f>
        <v>-2.2199999999997999E-2</v>
      </c>
      <c r="S2" s="14">
        <f>POWER(2,-R2)</f>
        <v>1.0155068702566039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19.282499999999999</v>
      </c>
      <c r="F5" s="4">
        <f>AVERAGE(E5:E6)</f>
        <v>19.282499999999999</v>
      </c>
      <c r="G5" s="4">
        <f>SUM(F5,-F12)</f>
        <v>-2.8927000000000014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17.109300000000001</v>
      </c>
      <c r="P5" s="4">
        <f>AVERAGE(O5:O6)</f>
        <v>17.109300000000001</v>
      </c>
      <c r="Q5" s="4">
        <f>SUM(P5,-P12)</f>
        <v>-3.4847999999999999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20.680700000000002</v>
      </c>
      <c r="F9" s="4">
        <f>AVERAGE(E9)</f>
        <v>20.680700000000002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20.680700000000002</v>
      </c>
      <c r="P9" s="4">
        <f>AVERAGE(O9)</f>
        <v>20.680700000000002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22.1752</v>
      </c>
      <c r="F12" s="4">
        <f>AVERAGE(E12:E13)</f>
        <v>22.1752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20.594100000000001</v>
      </c>
      <c r="P12" s="4">
        <f>AVERAGE(O12:O13)</f>
        <v>20.594100000000001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9</v>
      </c>
      <c r="D18" s="4"/>
      <c r="E18" s="15">
        <f>P19</f>
        <v>17.2181</v>
      </c>
      <c r="F18" s="4">
        <f>AVERAGE(E18:E19)</f>
        <v>17.2181</v>
      </c>
      <c r="G18" s="4">
        <f>SUM(F18,-F25)</f>
        <v>-3.4626000000000019</v>
      </c>
      <c r="H18" s="4">
        <f>SUM(G21,-G18)</f>
        <v>2.3151000000000046</v>
      </c>
      <c r="I18" s="14">
        <f>POWER(2,-H18)</f>
        <v>0.20094881849234622</v>
      </c>
      <c r="O18" s="13" t="s">
        <v>21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42" t="s">
        <v>105</v>
      </c>
      <c r="O19" s="50">
        <v>20.680700000000002</v>
      </c>
      <c r="P19" s="42">
        <v>17.2181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105</v>
      </c>
      <c r="O20" s="50">
        <v>20.594100000000001</v>
      </c>
      <c r="P20" s="42">
        <v>17.109300000000001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20.852900000000002</v>
      </c>
      <c r="F21" s="4">
        <f>AVERAGE(E21:E22)</f>
        <v>20.852900000000002</v>
      </c>
      <c r="G21" s="4">
        <f>SUM(F21,-F28)</f>
        <v>-1.1474999999999973</v>
      </c>
      <c r="H21" s="4"/>
      <c r="I21" s="5"/>
      <c r="N21" s="42" t="s">
        <v>100</v>
      </c>
      <c r="O21" s="50">
        <v>22.1752</v>
      </c>
      <c r="P21" s="42">
        <v>19.282499999999999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42" t="s">
        <v>100</v>
      </c>
      <c r="O22" s="50">
        <v>22.000399999999999</v>
      </c>
      <c r="P22" s="42">
        <v>20.852900000000002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20.680700000000002</v>
      </c>
      <c r="F25" s="4">
        <f>AVERAGE(E25:E26)</f>
        <v>20.680700000000002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22.000399999999999</v>
      </c>
      <c r="F28" s="4">
        <f>AVERAGE(E28:E29)</f>
        <v>22.000399999999999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9</v>
      </c>
      <c r="D35" s="4"/>
      <c r="E35" s="15">
        <f>P53</f>
        <v>16.280999999999999</v>
      </c>
      <c r="F35" s="4">
        <f>AVERAGE(E35)</f>
        <v>16.280999999999999</v>
      </c>
      <c r="G35" s="4">
        <f>SUM(F35,-F42)</f>
        <v>-1.6833000000000027</v>
      </c>
      <c r="H35" s="4">
        <f>SUM(G38,-G35)</f>
        <v>-0.99829999999999686</v>
      </c>
      <c r="I35" s="14">
        <f>POWER(2,-H35)</f>
        <v>1.9976446875500793</v>
      </c>
      <c r="K35" s="17" t="s">
        <v>30</v>
      </c>
      <c r="L35" s="16" t="s">
        <v>27</v>
      </c>
      <c r="M35" s="4" t="s">
        <v>9</v>
      </c>
      <c r="N35" s="4"/>
      <c r="O35" s="15">
        <f>P53</f>
        <v>16.280999999999999</v>
      </c>
      <c r="P35" s="4">
        <f>AVERAGE(O35)</f>
        <v>16.280999999999999</v>
      </c>
      <c r="Q35" s="4">
        <f>SUM(P35,-P42)</f>
        <v>-1.6833000000000027</v>
      </c>
      <c r="R35" s="4">
        <f>SUM(Q38,-Q35)</f>
        <v>-0.44899999999999807</v>
      </c>
      <c r="S35" s="14">
        <f>POWER(2,-R35)</f>
        <v>1.3650937178851645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21.188300000000002</v>
      </c>
      <c r="F38" s="4">
        <f>AVERAGE(E38:E39)</f>
        <v>21.188300000000002</v>
      </c>
      <c r="G38" s="4">
        <f>SUM(F38,-F45)</f>
        <v>-2.6815999999999995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16.148099999999999</v>
      </c>
      <c r="P38" s="4">
        <f>AVERAGE(O38:O39)</f>
        <v>16.148099999999999</v>
      </c>
      <c r="Q38" s="4">
        <f>SUM(P38,-P45)</f>
        <v>-2.1323000000000008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17.964300000000001</v>
      </c>
      <c r="F42" s="4">
        <f>AVERAGE(E42)</f>
        <v>17.964300000000001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17.964300000000001</v>
      </c>
      <c r="P42" s="4">
        <f>AVERAGE(O42)</f>
        <v>17.964300000000001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23.869900000000001</v>
      </c>
      <c r="F45" s="4">
        <f>AVERAGE(E45:E46)</f>
        <v>23.869900000000001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18.2804</v>
      </c>
      <c r="P45" s="4">
        <f>AVERAGE(O45:O46)</f>
        <v>18.2804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9</v>
      </c>
      <c r="D51" s="4"/>
      <c r="E51" s="15">
        <f>P53</f>
        <v>16.280999999999999</v>
      </c>
      <c r="F51" s="4">
        <f>AVERAGE(E51:E52)</f>
        <v>16.280999999999999</v>
      </c>
      <c r="G51" s="4">
        <f>SUM(F51,-F58)</f>
        <v>-1.6833000000000027</v>
      </c>
      <c r="H51" s="4">
        <f>SUM(G54,-G51)</f>
        <v>1.1882000000000019</v>
      </c>
      <c r="I51" s="14">
        <f>POWER(2,-H51)</f>
        <v>0.43885005705168073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106</v>
      </c>
      <c r="O53" s="44">
        <v>17.964300000000001</v>
      </c>
      <c r="P53" s="44">
        <v>16.280999999999999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23.125599999999999</v>
      </c>
      <c r="F54" s="4">
        <f>AVERAGE(E54:E55)</f>
        <v>23.125599999999999</v>
      </c>
      <c r="G54" s="4">
        <f>SUM(F54,-F61)</f>
        <v>-0.49510000000000076</v>
      </c>
      <c r="H54" s="4"/>
      <c r="I54" s="5"/>
      <c r="N54" s="43" t="s">
        <v>106</v>
      </c>
      <c r="O54" s="44">
        <v>18.2804</v>
      </c>
      <c r="P54" s="44">
        <v>16.148099999999999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s="43" t="s">
        <v>101</v>
      </c>
      <c r="O55" s="44">
        <v>23.869900000000001</v>
      </c>
      <c r="P55" s="44">
        <v>21.188300000000002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101</v>
      </c>
      <c r="O56" s="44">
        <v>23.620699999999999</v>
      </c>
      <c r="P56" s="44">
        <v>23.125599999999999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17.964300000000001</v>
      </c>
      <c r="F58" s="4">
        <f>AVERAGE(E58:E59)</f>
        <v>17.964300000000001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23.620699999999999</v>
      </c>
      <c r="F61" s="4">
        <f>AVERAGE(E61:E62)</f>
        <v>23.620699999999999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9</v>
      </c>
      <c r="D67" s="4"/>
      <c r="E67" s="15">
        <f>P87</f>
        <v>15.682399999999999</v>
      </c>
      <c r="F67" s="4">
        <f>AVERAGE(E67)</f>
        <v>15.682399999999999</v>
      </c>
      <c r="G67" s="4">
        <f>SUM(F67,-F74)</f>
        <v>-1.4717000000000002</v>
      </c>
      <c r="H67" s="4">
        <f>SUM(G70,-G67)</f>
        <v>-0.48569999999999958</v>
      </c>
      <c r="I67" s="14">
        <f>POWER(2,-H67)</f>
        <v>1.4002651136661617</v>
      </c>
      <c r="K67" s="17" t="s">
        <v>32</v>
      </c>
      <c r="L67" s="16" t="s">
        <v>27</v>
      </c>
      <c r="M67" s="4" t="s">
        <v>9</v>
      </c>
      <c r="N67" s="4"/>
      <c r="O67" s="15">
        <f>P87</f>
        <v>15.682399999999999</v>
      </c>
      <c r="P67" s="4">
        <f>AVERAGE(O67)</f>
        <v>15.682399999999999</v>
      </c>
      <c r="Q67" s="4">
        <f>SUM(P67,-P74)</f>
        <v>-1.4717000000000002</v>
      </c>
      <c r="R67" s="4">
        <f>SUM(Q70,-Q67)</f>
        <v>-0.47540000000000049</v>
      </c>
      <c r="S67" s="14">
        <f>POWER(2,-R67)</f>
        <v>1.390303640428624</v>
      </c>
      <c r="BF67" s="17" t="s">
        <v>20</v>
      </c>
      <c r="BG67" s="16" t="s">
        <v>27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20.194800000000001</v>
      </c>
      <c r="F70" s="4">
        <f>AVERAGE(E70:E71)</f>
        <v>20.194800000000001</v>
      </c>
      <c r="G70" s="4">
        <f>SUM(F70,-F77)</f>
        <v>-1.9573999999999998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15.505599999999999</v>
      </c>
      <c r="P70" s="4">
        <f>AVERAGE(O70:O71)</f>
        <v>15.505599999999999</v>
      </c>
      <c r="Q70" s="4">
        <f>SUM(P70,-P77)</f>
        <v>-1.9471000000000007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17.1541</v>
      </c>
      <c r="F74" s="4">
        <f>AVERAGE(E74)</f>
        <v>17.1541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17.1541</v>
      </c>
      <c r="P74" s="4">
        <f>AVERAGE(O74)</f>
        <v>17.1541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22.152200000000001</v>
      </c>
      <c r="F77" s="4">
        <f>AVERAGE(E77:E78)</f>
        <v>22.152200000000001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17.4527</v>
      </c>
      <c r="P77" s="4">
        <f>AVERAGE(O77:O78)</f>
        <v>17.4527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9</v>
      </c>
      <c r="D83" s="4"/>
      <c r="E83" s="15">
        <f>P87</f>
        <v>15.682399999999999</v>
      </c>
      <c r="F83" s="4">
        <f>AVERAGE(E83:E84)</f>
        <v>15.682399999999999</v>
      </c>
      <c r="G83" s="4">
        <f>SUM(F83,-F90)</f>
        <v>-1.4717000000000002</v>
      </c>
      <c r="H83" s="4">
        <f>SUM(G86,-G83)</f>
        <v>-8.65999999999989E-2</v>
      </c>
      <c r="I83" s="14">
        <f>POWER(2,-H83)</f>
        <v>1.0618647342588354</v>
      </c>
      <c r="BF83" s="17" t="s">
        <v>20</v>
      </c>
      <c r="BG83" s="16" t="s">
        <v>29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20.1831</v>
      </c>
      <c r="F86" s="4">
        <f>AVERAGE(E86:E87)</f>
        <v>20.1831</v>
      </c>
      <c r="G86" s="4">
        <f>SUM(F86,-F93)</f>
        <v>-1.5582999999999991</v>
      </c>
      <c r="H86" s="4"/>
      <c r="I86" s="5"/>
      <c r="O86" s="13" t="s">
        <v>21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s="43" t="s">
        <v>107</v>
      </c>
      <c r="O87" s="44">
        <v>17.1541</v>
      </c>
      <c r="P87" s="44">
        <v>15.682399999999999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96</v>
      </c>
      <c r="O88" s="44">
        <v>17.4527</v>
      </c>
      <c r="P88" s="44">
        <v>15.505599999999999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102</v>
      </c>
      <c r="O89" s="44">
        <v>22.152200000000001</v>
      </c>
      <c r="P89" s="44">
        <v>20.194800000000001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17.1541</v>
      </c>
      <c r="F90" s="4">
        <f>AVERAGE(E90:E91)</f>
        <v>17.1541</v>
      </c>
      <c r="G90" s="4"/>
      <c r="H90" s="4"/>
      <c r="I90" s="5"/>
      <c r="N90" s="43" t="s">
        <v>102</v>
      </c>
      <c r="O90" s="44">
        <v>21.741399999999999</v>
      </c>
      <c r="P90" s="44">
        <v>20.1831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21.741399999999999</v>
      </c>
      <c r="F93" s="4">
        <f>AVERAGE(E93:E94)</f>
        <v>21.741399999999999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9</v>
      </c>
      <c r="D99" s="4"/>
      <c r="E99" s="15">
        <f>P119</f>
        <v>16.456800000000001</v>
      </c>
      <c r="F99" s="4">
        <f>AVERAGE(E99)</f>
        <v>16.456800000000001</v>
      </c>
      <c r="G99" s="4">
        <f>SUM(F99,-F106)</f>
        <v>-2.5934999999999988</v>
      </c>
      <c r="H99" s="4">
        <f>SUM(G102,-G99)</f>
        <v>-0.70170000000000243</v>
      </c>
      <c r="I99" s="14">
        <f>POWER(2,-H99)</f>
        <v>1.6264201565342138</v>
      </c>
      <c r="K99" s="17" t="s">
        <v>33</v>
      </c>
      <c r="L99" s="16" t="s">
        <v>27</v>
      </c>
      <c r="M99" s="4" t="s">
        <v>9</v>
      </c>
      <c r="N99" s="4"/>
      <c r="O99" s="15">
        <f>P119</f>
        <v>16.456800000000001</v>
      </c>
      <c r="P99" s="4">
        <f>AVERAGE(O99)</f>
        <v>16.456800000000001</v>
      </c>
      <c r="Q99" s="4">
        <f>SUM(P99,-P106)</f>
        <v>-2.5934999999999988</v>
      </c>
      <c r="R99" s="4">
        <f>SUM(Q102,-Q99)</f>
        <v>7.4100000000001387E-2</v>
      </c>
      <c r="S99" s="14">
        <f>POWER(2,-R99)</f>
        <v>0.94993453614829293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19.7592</v>
      </c>
      <c r="F102" s="4">
        <f>AVERAGE(E102:E103)</f>
        <v>19.7592</v>
      </c>
      <c r="G102" s="4">
        <f>SUM(F102,-F109)</f>
        <v>-3.2952000000000012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16.415800000000001</v>
      </c>
      <c r="P102" s="4">
        <f>AVERAGE(O102:O103)</f>
        <v>16.415800000000001</v>
      </c>
      <c r="Q102" s="4">
        <f>SUM(P102,-P109)</f>
        <v>-2.5193999999999974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19.0503</v>
      </c>
      <c r="F106" s="4">
        <f>AVERAGE(E106)</f>
        <v>19.0503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19.0503</v>
      </c>
      <c r="P106" s="4">
        <f>AVERAGE(O106)</f>
        <v>19.0503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23.054400000000001</v>
      </c>
      <c r="F109" s="4">
        <f>AVERAGE(E109:E110)</f>
        <v>23.054400000000001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18.935199999999998</v>
      </c>
      <c r="P109" s="4">
        <f>AVERAGE(O109:O110)</f>
        <v>18.935199999999998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9</v>
      </c>
      <c r="D115" s="4"/>
      <c r="E115" s="15">
        <f>P119</f>
        <v>16.456800000000001</v>
      </c>
      <c r="F115" s="4">
        <f>AVERAGE(E115:E116)</f>
        <v>16.456800000000001</v>
      </c>
      <c r="G115" s="4">
        <f>SUM(F115,-F122)</f>
        <v>-2.5934999999999988</v>
      </c>
      <c r="H115" s="4">
        <f>SUM(G118,-G115)</f>
        <v>-0.56020000000000181</v>
      </c>
      <c r="I115" s="14">
        <f>POWER(2,-H115)</f>
        <v>1.4744736085683698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19.948399999999999</v>
      </c>
      <c r="F118" s="4">
        <f>AVERAGE(E118:E119)</f>
        <v>19.948399999999999</v>
      </c>
      <c r="G118" s="4">
        <f>SUM(F118,-F125)</f>
        <v>-3.1537000000000006</v>
      </c>
      <c r="H118" s="4"/>
      <c r="I118" s="5"/>
      <c r="O118" s="13" t="s">
        <v>21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45" t="s">
        <v>108</v>
      </c>
      <c r="O119" s="57">
        <v>19.0503</v>
      </c>
      <c r="P119" s="45">
        <v>16.456800000000001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109</v>
      </c>
      <c r="O120" s="57">
        <v>18.935199999999998</v>
      </c>
      <c r="P120" s="45">
        <v>16.415800000000001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103</v>
      </c>
      <c r="O121" s="57">
        <v>23.054400000000001</v>
      </c>
      <c r="P121" s="45">
        <v>19.7592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19.0503</v>
      </c>
      <c r="F122" s="4">
        <f>AVERAGE(E122:E123)</f>
        <v>19.0503</v>
      </c>
      <c r="G122" s="4"/>
      <c r="H122" s="4"/>
      <c r="I122" s="5"/>
      <c r="N122" s="45" t="s">
        <v>103</v>
      </c>
      <c r="O122" s="57">
        <v>23.1021</v>
      </c>
      <c r="P122" s="45">
        <v>19.948399999999999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23.1021</v>
      </c>
      <c r="F125" s="4">
        <f>AVERAGE(E125:E126)</f>
        <v>23.1021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25</v>
      </c>
      <c r="H131" s="19" t="s">
        <v>26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25</v>
      </c>
      <c r="R131" s="19" t="s">
        <v>26</v>
      </c>
      <c r="S131" s="18" t="s">
        <v>11</v>
      </c>
    </row>
    <row r="132" spans="1:19" x14ac:dyDescent="0.2">
      <c r="A132" s="17" t="s">
        <v>10</v>
      </c>
      <c r="B132" s="16" t="s">
        <v>27</v>
      </c>
      <c r="C132" s="4" t="s">
        <v>9</v>
      </c>
      <c r="D132" s="4"/>
      <c r="E132" s="15">
        <f>P152</f>
        <v>16.852799999999998</v>
      </c>
      <c r="F132" s="4">
        <f>AVERAGE(E132)</f>
        <v>16.852799999999998</v>
      </c>
      <c r="G132" s="4">
        <f>SUM(F132,-F139)</f>
        <v>-2.0127000000000024</v>
      </c>
      <c r="H132" s="4">
        <f>SUM(G135,-G132)</f>
        <v>5.5300000000002569E-2</v>
      </c>
      <c r="I132" s="14">
        <f>POWER(2,-H132)</f>
        <v>0.96239429802469278</v>
      </c>
      <c r="K132" s="17" t="s">
        <v>34</v>
      </c>
      <c r="L132" s="16" t="s">
        <v>27</v>
      </c>
      <c r="M132" s="4" t="s">
        <v>9</v>
      </c>
      <c r="N132" s="4"/>
      <c r="O132" s="15">
        <f>P152</f>
        <v>16.852799999999998</v>
      </c>
      <c r="P132" s="4">
        <f>AVERAGE(O132)</f>
        <v>16.852799999999998</v>
      </c>
      <c r="Q132" s="4">
        <f>SUM(P132,-P139)</f>
        <v>-2.0127000000000024</v>
      </c>
      <c r="R132" s="4">
        <f>SUM(Q135,-Q132)</f>
        <v>-0.23199999999999577</v>
      </c>
      <c r="S132" s="14">
        <f>POWER(2,-R132)</f>
        <v>1.1744619712136499</v>
      </c>
    </row>
    <row r="133" spans="1:19" x14ac:dyDescent="0.2">
      <c r="A133" s="4" t="s">
        <v>5</v>
      </c>
      <c r="B133" s="7"/>
      <c r="C133" s="4" t="s">
        <v>9</v>
      </c>
      <c r="D133" s="7"/>
      <c r="F133" s="4"/>
      <c r="G133" s="4"/>
      <c r="H133" s="4"/>
      <c r="I133" s="5"/>
      <c r="K133" s="4" t="s">
        <v>5</v>
      </c>
      <c r="L133" s="7"/>
      <c r="M133" s="4" t="s">
        <v>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6"/>
      <c r="E135">
        <f>P154</f>
        <v>20.194800000000001</v>
      </c>
      <c r="F135" s="4">
        <f>AVERAGE(E135:E136)</f>
        <v>20.194800000000001</v>
      </c>
      <c r="G135" s="4">
        <f>SUM(F135,-F142)</f>
        <v>-1.9573999999999998</v>
      </c>
      <c r="H135" s="4"/>
      <c r="I135" s="5"/>
      <c r="K135" s="4" t="s">
        <v>6</v>
      </c>
      <c r="L135" s="7"/>
      <c r="M135" s="4" t="s">
        <v>9</v>
      </c>
      <c r="N135" s="6"/>
      <c r="O135" s="15">
        <f>P153</f>
        <v>16.8627</v>
      </c>
      <c r="P135" s="4">
        <f>AVERAGE(O135:O136)</f>
        <v>16.8627</v>
      </c>
      <c r="Q135" s="4">
        <f>SUM(P135,-P142)</f>
        <v>-2.2446999999999981</v>
      </c>
      <c r="R135" s="4"/>
      <c r="S135" s="5"/>
    </row>
    <row r="136" spans="1:19" x14ac:dyDescent="0.2">
      <c r="A136" s="4" t="s">
        <v>6</v>
      </c>
      <c r="B136" s="7"/>
      <c r="C136" s="4" t="s">
        <v>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18.865500000000001</v>
      </c>
      <c r="F139" s="4">
        <f>AVERAGE(E139)</f>
        <v>18.865500000000001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18.865500000000001</v>
      </c>
      <c r="P139" s="4">
        <f>AVERAGE(O139)</f>
        <v>18.865500000000001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22.152200000000001</v>
      </c>
      <c r="F142" s="4">
        <f>AVERAGE(E142:E143)</f>
        <v>22.152200000000001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19.107399999999998</v>
      </c>
      <c r="P142" s="4">
        <f>AVERAGE(O142:O143)</f>
        <v>19.107399999999998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25</v>
      </c>
      <c r="H147" s="19" t="s">
        <v>26</v>
      </c>
      <c r="I147" s="18" t="s">
        <v>11</v>
      </c>
    </row>
    <row r="148" spans="1:19" x14ac:dyDescent="0.2">
      <c r="A148" s="17" t="s">
        <v>10</v>
      </c>
      <c r="B148" s="16" t="s">
        <v>29</v>
      </c>
      <c r="C148" s="4" t="s">
        <v>9</v>
      </c>
      <c r="D148" s="4"/>
      <c r="E148" s="15">
        <f>P152</f>
        <v>16.852799999999998</v>
      </c>
      <c r="F148" s="4">
        <f>AVERAGE(E148:E149)</f>
        <v>16.852799999999998</v>
      </c>
      <c r="G148" s="4">
        <f>SUM(F148,-F155)</f>
        <v>-2.0127000000000024</v>
      </c>
      <c r="H148" s="4">
        <f>SUM(G151,-G148)</f>
        <v>0.45440000000000325</v>
      </c>
      <c r="I148" s="14">
        <f>POWER(2,-H148)</f>
        <v>0.72981362996939481</v>
      </c>
    </row>
    <row r="149" spans="1:19" x14ac:dyDescent="0.2">
      <c r="A149" s="4" t="s">
        <v>5</v>
      </c>
      <c r="B149" s="7"/>
      <c r="C149" s="4" t="s">
        <v>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</v>
      </c>
      <c r="D151" s="6"/>
      <c r="E151">
        <f>P155</f>
        <v>20.1831</v>
      </c>
      <c r="F151" s="4">
        <f>AVERAGE(E151:E152)</f>
        <v>20.1831</v>
      </c>
      <c r="G151" s="4">
        <f>SUM(F151,-F158)</f>
        <v>-1.5582999999999991</v>
      </c>
      <c r="H151" s="4"/>
      <c r="I151" s="5"/>
      <c r="O151" s="13" t="s">
        <v>21</v>
      </c>
      <c r="P151" s="13" t="s">
        <v>9</v>
      </c>
    </row>
    <row r="152" spans="1:19" x14ac:dyDescent="0.2">
      <c r="A152" s="4" t="s">
        <v>6</v>
      </c>
      <c r="B152" s="7"/>
      <c r="C152" s="4" t="s">
        <v>9</v>
      </c>
      <c r="D152" s="4"/>
      <c r="E152" s="8" t="s">
        <v>7</v>
      </c>
      <c r="F152" s="4"/>
      <c r="G152" s="4"/>
      <c r="H152" s="4"/>
      <c r="I152" s="5"/>
      <c r="N152" s="46" t="s">
        <v>110</v>
      </c>
      <c r="O152" s="58">
        <v>18.865500000000001</v>
      </c>
      <c r="P152" s="46">
        <v>16.852799999999998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6" t="s">
        <v>110</v>
      </c>
      <c r="O153" s="46">
        <v>19.107399999999998</v>
      </c>
      <c r="P153" s="46">
        <v>16.8627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43" t="s">
        <v>102</v>
      </c>
      <c r="O154" s="44">
        <v>22.152200000000001</v>
      </c>
      <c r="P154" s="44">
        <v>20.194800000000001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18.865500000000001</v>
      </c>
      <c r="F155" s="4">
        <f>AVERAGE(E155:E156)</f>
        <v>18.865500000000001</v>
      </c>
      <c r="G155" s="4"/>
      <c r="H155" s="4"/>
      <c r="I155" s="5"/>
      <c r="N155" s="43" t="s">
        <v>102</v>
      </c>
      <c r="O155" s="44">
        <v>21.741399999999999</v>
      </c>
      <c r="P155" s="44">
        <v>20.1831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21.741399999999999</v>
      </c>
      <c r="F158" s="4">
        <f>AVERAGE(E158:E159)</f>
        <v>21.741399999999999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35</v>
      </c>
      <c r="N162" t="s">
        <v>0</v>
      </c>
    </row>
    <row r="163" spans="1:14" x14ac:dyDescent="0.2">
      <c r="M163">
        <f>S2</f>
        <v>1.0155068702566039</v>
      </c>
      <c r="N163" s="1">
        <f>I2</f>
        <v>0.67366348160885636</v>
      </c>
    </row>
    <row r="164" spans="1:14" x14ac:dyDescent="0.2">
      <c r="M164">
        <f>S35</f>
        <v>1.3650937178851645</v>
      </c>
      <c r="N164">
        <f>I18</f>
        <v>0.20094881849234622</v>
      </c>
    </row>
    <row r="165" spans="1:14" x14ac:dyDescent="0.2">
      <c r="M165">
        <f>S67</f>
        <v>1.390303640428624</v>
      </c>
      <c r="N165">
        <f>I35</f>
        <v>1.9976446875500793</v>
      </c>
    </row>
    <row r="166" spans="1:14" x14ac:dyDescent="0.2">
      <c r="M166" s="1">
        <f>S99</f>
        <v>0.94993453614829293</v>
      </c>
      <c r="N166" s="1">
        <f>I51</f>
        <v>0.43885005705168073</v>
      </c>
    </row>
    <row r="167" spans="1:14" x14ac:dyDescent="0.2">
      <c r="M167" s="1">
        <f>S132</f>
        <v>1.1744619712136499</v>
      </c>
      <c r="N167">
        <f>I67</f>
        <v>1.4002651136661617</v>
      </c>
    </row>
    <row r="168" spans="1:14" x14ac:dyDescent="0.2">
      <c r="N168">
        <f>I83</f>
        <v>1.0618647342588354</v>
      </c>
    </row>
    <row r="169" spans="1:14" x14ac:dyDescent="0.2">
      <c r="N169">
        <f>I99</f>
        <v>1.6264201565342138</v>
      </c>
    </row>
    <row r="170" spans="1:14" x14ac:dyDescent="0.2">
      <c r="N170">
        <f>I115</f>
        <v>1.4744736085683698</v>
      </c>
    </row>
    <row r="171" spans="1:14" x14ac:dyDescent="0.2">
      <c r="N171">
        <f>I132</f>
        <v>0.96239429802469278</v>
      </c>
    </row>
    <row r="172" spans="1:14" x14ac:dyDescent="0.2">
      <c r="N172">
        <f>I148</f>
        <v>0.72981362996939481</v>
      </c>
    </row>
    <row r="179" spans="12:15" x14ac:dyDescent="0.2">
      <c r="L179" t="s">
        <v>3</v>
      </c>
      <c r="M179">
        <f>AVERAGE(M163:M168)</f>
        <v>1.179060147186467</v>
      </c>
      <c r="N179">
        <f>AVERAGE(N163:N172)</f>
        <v>1.0566338585724631</v>
      </c>
    </row>
    <row r="180" spans="12:15" x14ac:dyDescent="0.2">
      <c r="L180" t="s">
        <v>2</v>
      </c>
      <c r="M180">
        <f>STDEV(M163:M168)</f>
        <v>0.19906133860850994</v>
      </c>
      <c r="N180">
        <f>STDEV(N163:N172)</f>
        <v>0.56559410684487665</v>
      </c>
    </row>
    <row r="181" spans="12:15" x14ac:dyDescent="0.2">
      <c r="L181" t="s">
        <v>1</v>
      </c>
      <c r="N181">
        <f>TTEST(M163:M167,N163:N172,2,2)</f>
        <v>0.65143503220165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35</v>
      </c>
      <c r="M183" t="s">
        <v>0</v>
      </c>
    </row>
    <row r="184" spans="12:15" x14ac:dyDescent="0.2">
      <c r="L184">
        <f>M179</f>
        <v>1.179060147186467</v>
      </c>
      <c r="M184">
        <f>N179</f>
        <v>1.0566338585724631</v>
      </c>
    </row>
    <row r="185" spans="12:15" x14ac:dyDescent="0.2">
      <c r="L185">
        <f>M180</f>
        <v>0.19906133860850994</v>
      </c>
      <c r="M185">
        <f>N180</f>
        <v>0.56559410684487665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E159" zoomScale="113" workbookViewId="0">
      <selection activeCell="N180" sqref="N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9</v>
      </c>
      <c r="D2" s="4"/>
      <c r="E2" s="15">
        <f>P19</f>
        <v>17.2181</v>
      </c>
      <c r="F2" s="4">
        <f>AVERAGE(E2)</f>
        <v>17.2181</v>
      </c>
      <c r="G2" s="4">
        <f>SUM(F2,-F9)</f>
        <v>-3.4626000000000019</v>
      </c>
      <c r="H2" s="4">
        <f>SUM(G5,-G2)</f>
        <v>0.56990000000000052</v>
      </c>
      <c r="I2" s="14">
        <f>POWER(2,-H2)</f>
        <v>0.67366348160885636</v>
      </c>
      <c r="K2" s="17" t="s">
        <v>28</v>
      </c>
      <c r="L2" s="16" t="s">
        <v>27</v>
      </c>
      <c r="M2" s="4" t="s">
        <v>9</v>
      </c>
      <c r="N2" s="4"/>
      <c r="O2" s="15">
        <f>P19</f>
        <v>17.2181</v>
      </c>
      <c r="P2" s="4">
        <f>AVERAGE(O2)</f>
        <v>17.2181</v>
      </c>
      <c r="Q2" s="4">
        <f>SUM(P2,-P9)</f>
        <v>-3.4626000000000019</v>
      </c>
      <c r="R2" s="4">
        <f>SUM(Q5,-Q2)</f>
        <v>-2.2199999999997999E-2</v>
      </c>
      <c r="S2" s="14">
        <f>POWER(2,-R2)</f>
        <v>1.0155068702566039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19.282499999999999</v>
      </c>
      <c r="F5" s="4">
        <f>AVERAGE(E5:E6)</f>
        <v>19.282499999999999</v>
      </c>
      <c r="G5" s="4">
        <f>SUM(F5,-F12)</f>
        <v>-2.8927000000000014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17.109300000000001</v>
      </c>
      <c r="P5" s="4">
        <f>AVERAGE(O5:O6)</f>
        <v>17.109300000000001</v>
      </c>
      <c r="Q5" s="4">
        <f>SUM(P5,-P12)</f>
        <v>-3.4847999999999999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20.680700000000002</v>
      </c>
      <c r="F9" s="4">
        <f>AVERAGE(E9)</f>
        <v>20.680700000000002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20.680700000000002</v>
      </c>
      <c r="P9" s="4">
        <f>AVERAGE(O9)</f>
        <v>20.680700000000002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22.1752</v>
      </c>
      <c r="F12" s="4">
        <f>AVERAGE(E12:E13)</f>
        <v>22.1752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20.594100000000001</v>
      </c>
      <c r="P12" s="4">
        <f>AVERAGE(O12:O13)</f>
        <v>20.594100000000001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9</v>
      </c>
      <c r="D18" s="4"/>
      <c r="E18" s="15">
        <f>P19</f>
        <v>17.2181</v>
      </c>
      <c r="F18" s="4">
        <f>AVERAGE(E18:E19)</f>
        <v>17.2181</v>
      </c>
      <c r="G18" s="4">
        <f>SUM(F18,-F25)</f>
        <v>-3.4626000000000019</v>
      </c>
      <c r="H18" s="4">
        <f>SUM(G21,-G18)</f>
        <v>2.3151000000000046</v>
      </c>
      <c r="I18" s="14">
        <f>POWER(2,-H18)</f>
        <v>0.20094881849234622</v>
      </c>
      <c r="O18" s="13" t="s">
        <v>21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42" t="s">
        <v>105</v>
      </c>
      <c r="O19" s="50">
        <v>20.680700000000002</v>
      </c>
      <c r="P19" s="42">
        <v>17.2181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105</v>
      </c>
      <c r="O20" s="50">
        <v>20.594100000000001</v>
      </c>
      <c r="P20" s="42">
        <v>17.109300000000001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20.852900000000002</v>
      </c>
      <c r="F21" s="4">
        <f>AVERAGE(E21:E22)</f>
        <v>20.852900000000002</v>
      </c>
      <c r="G21" s="4">
        <f>SUM(F21,-F28)</f>
        <v>-1.1474999999999973</v>
      </c>
      <c r="H21" s="4"/>
      <c r="I21" s="5"/>
      <c r="N21" s="42" t="s">
        <v>100</v>
      </c>
      <c r="O21" s="50">
        <v>22.1752</v>
      </c>
      <c r="P21" s="42">
        <v>19.282499999999999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42" t="s">
        <v>100</v>
      </c>
      <c r="O22" s="50">
        <v>22.000399999999999</v>
      </c>
      <c r="P22" s="42">
        <v>20.852900000000002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20.680700000000002</v>
      </c>
      <c r="F25" s="4">
        <f>AVERAGE(E25:E26)</f>
        <v>20.680700000000002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22.000399999999999</v>
      </c>
      <c r="F28" s="4">
        <f>AVERAGE(E28:E29)</f>
        <v>22.000399999999999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9</v>
      </c>
      <c r="D35" s="4"/>
      <c r="E35" s="15">
        <f>P53</f>
        <v>16.280999999999999</v>
      </c>
      <c r="F35" s="4">
        <f>AVERAGE(E35)</f>
        <v>16.280999999999999</v>
      </c>
      <c r="G35" s="4">
        <f>SUM(F35,-F42)</f>
        <v>-1.6833000000000027</v>
      </c>
      <c r="H35" s="4">
        <f>SUM(G38,-G35)</f>
        <v>-0.99829999999999686</v>
      </c>
      <c r="I35" s="14">
        <f>POWER(2,-H35)</f>
        <v>1.9976446875500793</v>
      </c>
      <c r="K35" s="17" t="s">
        <v>30</v>
      </c>
      <c r="L35" s="16" t="s">
        <v>27</v>
      </c>
      <c r="M35" s="4" t="s">
        <v>9</v>
      </c>
      <c r="N35" s="4"/>
      <c r="O35" s="15">
        <f>P53</f>
        <v>16.280999999999999</v>
      </c>
      <c r="P35" s="4">
        <f>AVERAGE(O35)</f>
        <v>16.280999999999999</v>
      </c>
      <c r="Q35" s="4">
        <f>SUM(P35,-P42)</f>
        <v>-1.6833000000000027</v>
      </c>
      <c r="R35" s="4">
        <f>SUM(Q38,-Q35)</f>
        <v>-0.44899999999999807</v>
      </c>
      <c r="S35" s="14">
        <f>POWER(2,-R35)</f>
        <v>1.3650937178851645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21.188300000000002</v>
      </c>
      <c r="F38" s="4">
        <f>AVERAGE(E38:E39)</f>
        <v>21.188300000000002</v>
      </c>
      <c r="G38" s="4">
        <f>SUM(F38,-F45)</f>
        <v>-2.6815999999999995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16.148099999999999</v>
      </c>
      <c r="P38" s="4">
        <f>AVERAGE(O38:O39)</f>
        <v>16.148099999999999</v>
      </c>
      <c r="Q38" s="4">
        <f>SUM(P38,-P45)</f>
        <v>-2.1323000000000008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17.964300000000001</v>
      </c>
      <c r="F42" s="4">
        <f>AVERAGE(E42)</f>
        <v>17.964300000000001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17.964300000000001</v>
      </c>
      <c r="P42" s="4">
        <f>AVERAGE(O42)</f>
        <v>17.964300000000001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23.869900000000001</v>
      </c>
      <c r="F45" s="4">
        <f>AVERAGE(E45:E46)</f>
        <v>23.869900000000001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18.2804</v>
      </c>
      <c r="P45" s="4">
        <f>AVERAGE(O45:O46)</f>
        <v>18.2804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9</v>
      </c>
      <c r="D51" s="4"/>
      <c r="E51" s="15">
        <f>P53</f>
        <v>16.280999999999999</v>
      </c>
      <c r="F51" s="4">
        <f>AVERAGE(E51:E52)</f>
        <v>16.280999999999999</v>
      </c>
      <c r="G51" s="4">
        <f>SUM(F51,-F58)</f>
        <v>-1.6833000000000027</v>
      </c>
      <c r="H51" s="4">
        <f>SUM(G54,-G51)</f>
        <v>1.1882000000000019</v>
      </c>
      <c r="I51" s="14">
        <f>POWER(2,-H51)</f>
        <v>0.43885005705168073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106</v>
      </c>
      <c r="O53" s="44">
        <v>17.964300000000001</v>
      </c>
      <c r="P53" s="44">
        <v>16.280999999999999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23.125599999999999</v>
      </c>
      <c r="F54" s="4">
        <f>AVERAGE(E54:E55)</f>
        <v>23.125599999999999</v>
      </c>
      <c r="G54" s="4">
        <f>SUM(F54,-F61)</f>
        <v>-0.49510000000000076</v>
      </c>
      <c r="H54" s="4"/>
      <c r="I54" s="5"/>
      <c r="N54" s="43" t="s">
        <v>106</v>
      </c>
      <c r="O54" s="44">
        <v>18.2804</v>
      </c>
      <c r="P54" s="44">
        <v>16.148099999999999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s="43" t="s">
        <v>101</v>
      </c>
      <c r="O55" s="44">
        <v>23.869900000000001</v>
      </c>
      <c r="P55" s="44">
        <v>21.188300000000002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101</v>
      </c>
      <c r="O56" s="44">
        <v>23.620699999999999</v>
      </c>
      <c r="P56" s="44">
        <v>23.125599999999999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17.964300000000001</v>
      </c>
      <c r="F58" s="4">
        <f>AVERAGE(E58:E59)</f>
        <v>17.964300000000001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23.620699999999999</v>
      </c>
      <c r="F61" s="4">
        <f>AVERAGE(E61:E62)</f>
        <v>23.620699999999999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9</v>
      </c>
      <c r="D67" s="4"/>
      <c r="E67" s="15">
        <f>P87</f>
        <v>15.682399999999999</v>
      </c>
      <c r="F67" s="4">
        <f>AVERAGE(E67)</f>
        <v>15.682399999999999</v>
      </c>
      <c r="G67" s="4">
        <f>SUM(F67,-F74)</f>
        <v>-1.4717000000000002</v>
      </c>
      <c r="H67" s="4">
        <f>SUM(G70,-G67)</f>
        <v>-0.48569999999999958</v>
      </c>
      <c r="I67" s="14">
        <f>POWER(2,-H67)</f>
        <v>1.4002651136661617</v>
      </c>
      <c r="K67" s="17" t="s">
        <v>32</v>
      </c>
      <c r="L67" s="16" t="s">
        <v>27</v>
      </c>
      <c r="M67" s="4" t="s">
        <v>9</v>
      </c>
      <c r="N67" s="4"/>
      <c r="O67" s="15">
        <f>P87</f>
        <v>15.682399999999999</v>
      </c>
      <c r="P67" s="4">
        <f>AVERAGE(O67)</f>
        <v>15.682399999999999</v>
      </c>
      <c r="Q67" s="4">
        <f>SUM(P67,-P74)</f>
        <v>-1.4717000000000002</v>
      </c>
      <c r="R67" s="4">
        <f>SUM(Q70,-Q67)</f>
        <v>-0.47540000000000049</v>
      </c>
      <c r="S67" s="14">
        <f>POWER(2,-R67)</f>
        <v>1.390303640428624</v>
      </c>
      <c r="BF67" s="17" t="s">
        <v>20</v>
      </c>
      <c r="BG67" s="16" t="s">
        <v>27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20.194800000000001</v>
      </c>
      <c r="F70" s="4">
        <f>AVERAGE(E70:E71)</f>
        <v>20.194800000000001</v>
      </c>
      <c r="G70" s="4">
        <f>SUM(F70,-F77)</f>
        <v>-1.9573999999999998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15.505599999999999</v>
      </c>
      <c r="P70" s="4">
        <f>AVERAGE(O70:O71)</f>
        <v>15.505599999999999</v>
      </c>
      <c r="Q70" s="4">
        <f>SUM(P70,-P77)</f>
        <v>-1.9471000000000007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17.1541</v>
      </c>
      <c r="F74" s="4">
        <f>AVERAGE(E74)</f>
        <v>17.1541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17.1541</v>
      </c>
      <c r="P74" s="4">
        <f>AVERAGE(O74)</f>
        <v>17.1541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22.152200000000001</v>
      </c>
      <c r="F77" s="4">
        <f>AVERAGE(E77:E78)</f>
        <v>22.152200000000001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17.4527</v>
      </c>
      <c r="P77" s="4">
        <f>AVERAGE(O77:O78)</f>
        <v>17.4527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9</v>
      </c>
      <c r="D83" s="4"/>
      <c r="E83" s="15">
        <f>P87</f>
        <v>15.682399999999999</v>
      </c>
      <c r="F83" s="4">
        <f>AVERAGE(E83:E84)</f>
        <v>15.682399999999999</v>
      </c>
      <c r="G83" s="4">
        <f>SUM(F83,-F90)</f>
        <v>-1.4717000000000002</v>
      </c>
      <c r="H83" s="4">
        <f>SUM(G86,-G83)</f>
        <v>-8.65999999999989E-2</v>
      </c>
      <c r="I83" s="14">
        <f>POWER(2,-H83)</f>
        <v>1.0618647342588354</v>
      </c>
      <c r="BF83" s="17" t="s">
        <v>20</v>
      </c>
      <c r="BG83" s="16" t="s">
        <v>29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20.1831</v>
      </c>
      <c r="F86" s="4">
        <f>AVERAGE(E86:E87)</f>
        <v>20.1831</v>
      </c>
      <c r="G86" s="4">
        <f>SUM(F86,-F93)</f>
        <v>-1.5582999999999991</v>
      </c>
      <c r="H86" s="4"/>
      <c r="I86" s="5"/>
      <c r="O86" s="13" t="s">
        <v>21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s="43" t="s">
        <v>107</v>
      </c>
      <c r="O87" s="44">
        <v>17.1541</v>
      </c>
      <c r="P87" s="44">
        <v>15.682399999999999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96</v>
      </c>
      <c r="O88" s="44">
        <v>17.4527</v>
      </c>
      <c r="P88" s="44">
        <v>15.505599999999999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102</v>
      </c>
      <c r="O89" s="44">
        <v>22.152200000000001</v>
      </c>
      <c r="P89" s="44">
        <v>20.194800000000001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17.1541</v>
      </c>
      <c r="F90" s="4">
        <f>AVERAGE(E90:E91)</f>
        <v>17.1541</v>
      </c>
      <c r="G90" s="4"/>
      <c r="H90" s="4"/>
      <c r="I90" s="5"/>
      <c r="N90" s="43" t="s">
        <v>102</v>
      </c>
      <c r="O90" s="44">
        <v>21.741399999999999</v>
      </c>
      <c r="P90" s="44">
        <v>20.1831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21.741399999999999</v>
      </c>
      <c r="F93" s="4">
        <f>AVERAGE(E93:E94)</f>
        <v>21.741399999999999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9</v>
      </c>
      <c r="D99" s="4"/>
      <c r="E99" s="15">
        <f>P119</f>
        <v>16.456800000000001</v>
      </c>
      <c r="F99" s="4">
        <f>AVERAGE(E99)</f>
        <v>16.456800000000001</v>
      </c>
      <c r="G99" s="4">
        <f>SUM(F99,-F106)</f>
        <v>-2.5934999999999988</v>
      </c>
      <c r="H99" s="4">
        <f>SUM(G102,-G99)</f>
        <v>-0.70170000000000243</v>
      </c>
      <c r="I99" s="14">
        <f>POWER(2,-H99)</f>
        <v>1.6264201565342138</v>
      </c>
      <c r="K99" s="17" t="s">
        <v>33</v>
      </c>
      <c r="L99" s="16" t="s">
        <v>27</v>
      </c>
      <c r="M99" s="4" t="s">
        <v>9</v>
      </c>
      <c r="N99" s="4"/>
      <c r="O99" s="15">
        <f>P119</f>
        <v>16.456800000000001</v>
      </c>
      <c r="P99" s="4">
        <f>AVERAGE(O99)</f>
        <v>16.456800000000001</v>
      </c>
      <c r="Q99" s="4">
        <f>SUM(P99,-P106)</f>
        <v>-2.5934999999999988</v>
      </c>
      <c r="R99" s="4">
        <f>SUM(Q102,-Q99)</f>
        <v>7.4100000000001387E-2</v>
      </c>
      <c r="S99" s="14">
        <f>POWER(2,-R99)</f>
        <v>0.94993453614829293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19.7592</v>
      </c>
      <c r="F102" s="4">
        <f>AVERAGE(E102:E103)</f>
        <v>19.7592</v>
      </c>
      <c r="G102" s="4">
        <f>SUM(F102,-F109)</f>
        <v>-3.2952000000000012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16.415800000000001</v>
      </c>
      <c r="P102" s="4">
        <f>AVERAGE(O102:O103)</f>
        <v>16.415800000000001</v>
      </c>
      <c r="Q102" s="4">
        <f>SUM(P102,-P109)</f>
        <v>-2.5193999999999974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19.0503</v>
      </c>
      <c r="F106" s="4">
        <f>AVERAGE(E106)</f>
        <v>19.0503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19.0503</v>
      </c>
      <c r="P106" s="4">
        <f>AVERAGE(O106)</f>
        <v>19.0503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23.054400000000001</v>
      </c>
      <c r="F109" s="4">
        <f>AVERAGE(E109:E110)</f>
        <v>23.054400000000001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18.935199999999998</v>
      </c>
      <c r="P109" s="4">
        <f>AVERAGE(O109:O110)</f>
        <v>18.935199999999998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9</v>
      </c>
      <c r="D115" s="4"/>
      <c r="E115" s="15">
        <f>P119</f>
        <v>16.456800000000001</v>
      </c>
      <c r="F115" s="4">
        <f>AVERAGE(E115:E116)</f>
        <v>16.456800000000001</v>
      </c>
      <c r="G115" s="4">
        <f>SUM(F115,-F122)</f>
        <v>-2.5934999999999988</v>
      </c>
      <c r="H115" s="4">
        <f>SUM(G118,-G115)</f>
        <v>-0.56020000000000181</v>
      </c>
      <c r="I115" s="14">
        <f>POWER(2,-H115)</f>
        <v>1.4744736085683698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19.948399999999999</v>
      </c>
      <c r="F118" s="4">
        <f>AVERAGE(E118:E119)</f>
        <v>19.948399999999999</v>
      </c>
      <c r="G118" s="4">
        <f>SUM(F118,-F125)</f>
        <v>-3.1537000000000006</v>
      </c>
      <c r="H118" s="4"/>
      <c r="I118" s="5"/>
      <c r="O118" s="13" t="s">
        <v>21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45" t="s">
        <v>108</v>
      </c>
      <c r="O119" s="57">
        <v>19.0503</v>
      </c>
      <c r="P119" s="45">
        <v>16.456800000000001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109</v>
      </c>
      <c r="O120" s="57">
        <v>18.935199999999998</v>
      </c>
      <c r="P120" s="45">
        <v>16.415800000000001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103</v>
      </c>
      <c r="O121" s="57">
        <v>23.054400000000001</v>
      </c>
      <c r="P121" s="45">
        <v>19.7592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19.0503</v>
      </c>
      <c r="F122" s="4">
        <f>AVERAGE(E122:E123)</f>
        <v>19.0503</v>
      </c>
      <c r="G122" s="4"/>
      <c r="H122" s="4"/>
      <c r="I122" s="5"/>
      <c r="N122" s="45" t="s">
        <v>103</v>
      </c>
      <c r="O122" s="57">
        <v>23.1021</v>
      </c>
      <c r="P122" s="45">
        <v>19.948399999999999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23.1021</v>
      </c>
      <c r="F125" s="4">
        <f>AVERAGE(E125:E126)</f>
        <v>23.1021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25</v>
      </c>
      <c r="H131" s="19" t="s">
        <v>26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25</v>
      </c>
      <c r="R131" s="19" t="s">
        <v>26</v>
      </c>
      <c r="S131" s="18" t="s">
        <v>11</v>
      </c>
    </row>
    <row r="132" spans="1:19" x14ac:dyDescent="0.2">
      <c r="A132" s="17" t="s">
        <v>10</v>
      </c>
      <c r="B132" s="16" t="s">
        <v>27</v>
      </c>
      <c r="C132" s="4" t="s">
        <v>9</v>
      </c>
      <c r="D132" s="4"/>
      <c r="E132" s="15">
        <f>P152</f>
        <v>16.852799999999998</v>
      </c>
      <c r="F132" s="4">
        <f>AVERAGE(E132)</f>
        <v>16.852799999999998</v>
      </c>
      <c r="G132" s="4">
        <f>SUM(F132,-F139)</f>
        <v>-2.0127000000000024</v>
      </c>
      <c r="H132" s="4">
        <f>SUM(G135,-G132)</f>
        <v>5.5300000000002569E-2</v>
      </c>
      <c r="I132" s="14">
        <f>POWER(2,-H132)</f>
        <v>0.96239429802469278</v>
      </c>
      <c r="K132" s="17" t="s">
        <v>34</v>
      </c>
      <c r="L132" s="16" t="s">
        <v>27</v>
      </c>
      <c r="M132" s="4" t="s">
        <v>9</v>
      </c>
      <c r="N132" s="4"/>
      <c r="O132" s="15">
        <f>P152</f>
        <v>16.852799999999998</v>
      </c>
      <c r="P132" s="4">
        <f>AVERAGE(O132)</f>
        <v>16.852799999999998</v>
      </c>
      <c r="Q132" s="4">
        <f>SUM(P132,-P139)</f>
        <v>-2.0127000000000024</v>
      </c>
      <c r="R132" s="4">
        <f>SUM(Q135,-Q132)</f>
        <v>-0.23199999999999577</v>
      </c>
      <c r="S132" s="14">
        <f>POWER(2,-R132)</f>
        <v>1.1744619712136499</v>
      </c>
    </row>
    <row r="133" spans="1:19" x14ac:dyDescent="0.2">
      <c r="A133" s="4" t="s">
        <v>5</v>
      </c>
      <c r="B133" s="7"/>
      <c r="C133" s="4" t="s">
        <v>9</v>
      </c>
      <c r="D133" s="7"/>
      <c r="F133" s="4"/>
      <c r="G133" s="4"/>
      <c r="H133" s="4"/>
      <c r="I133" s="5"/>
      <c r="K133" s="4" t="s">
        <v>5</v>
      </c>
      <c r="L133" s="7"/>
      <c r="M133" s="4" t="s">
        <v>9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6"/>
      <c r="E135">
        <f>P154</f>
        <v>20.194800000000001</v>
      </c>
      <c r="F135" s="4">
        <f>AVERAGE(E135:E136)</f>
        <v>20.194800000000001</v>
      </c>
      <c r="G135" s="4">
        <f>SUM(F135,-F142)</f>
        <v>-1.9573999999999998</v>
      </c>
      <c r="H135" s="4"/>
      <c r="I135" s="5"/>
      <c r="K135" s="4" t="s">
        <v>6</v>
      </c>
      <c r="L135" s="7"/>
      <c r="M135" s="4" t="s">
        <v>9</v>
      </c>
      <c r="N135" s="6"/>
      <c r="O135" s="15">
        <f>P153</f>
        <v>16.8627</v>
      </c>
      <c r="P135" s="4">
        <f>AVERAGE(O135:O136)</f>
        <v>16.8627</v>
      </c>
      <c r="Q135" s="4">
        <f>SUM(P135,-P142)</f>
        <v>-2.2446999999999981</v>
      </c>
      <c r="R135" s="4"/>
      <c r="S135" s="5"/>
    </row>
    <row r="136" spans="1:19" x14ac:dyDescent="0.2">
      <c r="A136" s="4" t="s">
        <v>6</v>
      </c>
      <c r="B136" s="7"/>
      <c r="C136" s="4" t="s">
        <v>9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9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21</v>
      </c>
      <c r="D139" s="7"/>
      <c r="E139" s="10">
        <f>O152</f>
        <v>18.865500000000001</v>
      </c>
      <c r="F139" s="4">
        <f>AVERAGE(E139)</f>
        <v>18.865500000000001</v>
      </c>
      <c r="G139" s="4"/>
      <c r="H139" s="4"/>
      <c r="I139" s="5"/>
      <c r="K139" s="4" t="s">
        <v>8</v>
      </c>
      <c r="L139" s="7"/>
      <c r="M139" s="4" t="s">
        <v>21</v>
      </c>
      <c r="N139" s="7"/>
      <c r="O139" s="10">
        <f>O152</f>
        <v>18.865500000000001</v>
      </c>
      <c r="P139" s="4">
        <f>AVERAGE(O139)</f>
        <v>18.865500000000001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21</v>
      </c>
      <c r="D140" s="7"/>
      <c r="F140" s="4"/>
      <c r="G140" s="4"/>
      <c r="H140" s="4"/>
      <c r="I140" s="5"/>
      <c r="K140" s="4" t="s">
        <v>5</v>
      </c>
      <c r="L140" s="7"/>
      <c r="M140" s="4" t="s">
        <v>21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>
        <f>O154</f>
        <v>22.152200000000001</v>
      </c>
      <c r="F142" s="4">
        <f>AVERAGE(E142:E143)</f>
        <v>22.152200000000001</v>
      </c>
      <c r="G142" s="4"/>
      <c r="H142" s="4"/>
      <c r="I142" s="5"/>
      <c r="K142" s="4" t="s">
        <v>6</v>
      </c>
      <c r="L142" s="7"/>
      <c r="M142" s="4" t="s">
        <v>21</v>
      </c>
      <c r="N142" s="6"/>
      <c r="O142" s="21">
        <f>O153</f>
        <v>19.107399999999998</v>
      </c>
      <c r="P142" s="4">
        <f>AVERAGE(O142:O143)</f>
        <v>19.107399999999998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21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21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25</v>
      </c>
      <c r="H147" s="19" t="s">
        <v>26</v>
      </c>
      <c r="I147" s="18" t="s">
        <v>11</v>
      </c>
    </row>
    <row r="148" spans="1:19" x14ac:dyDescent="0.2">
      <c r="A148" s="17" t="s">
        <v>10</v>
      </c>
      <c r="B148" s="16" t="s">
        <v>29</v>
      </c>
      <c r="C148" s="4" t="s">
        <v>9</v>
      </c>
      <c r="D148" s="4"/>
      <c r="E148" s="15">
        <f>P152</f>
        <v>16.852799999999998</v>
      </c>
      <c r="F148" s="4">
        <f>AVERAGE(E148:E149)</f>
        <v>16.852799999999998</v>
      </c>
      <c r="G148" s="4">
        <f>SUM(F148,-F155)</f>
        <v>-2.0127000000000024</v>
      </c>
      <c r="H148" s="4">
        <f>SUM(G151,-G148)</f>
        <v>0.45440000000000325</v>
      </c>
      <c r="I148" s="14">
        <f>POWER(2,-H148)</f>
        <v>0.72981362996939481</v>
      </c>
    </row>
    <row r="149" spans="1:19" x14ac:dyDescent="0.2">
      <c r="A149" s="4" t="s">
        <v>5</v>
      </c>
      <c r="B149" s="7"/>
      <c r="C149" s="4" t="s">
        <v>9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9</v>
      </c>
      <c r="D151" s="6"/>
      <c r="E151">
        <f>P155</f>
        <v>20.1831</v>
      </c>
      <c r="F151" s="4">
        <f>AVERAGE(E151:E152)</f>
        <v>20.1831</v>
      </c>
      <c r="G151" s="4">
        <f>SUM(F151,-F158)</f>
        <v>-1.5582999999999991</v>
      </c>
      <c r="H151" s="4"/>
      <c r="I151" s="5"/>
      <c r="O151" s="13" t="s">
        <v>21</v>
      </c>
      <c r="P151" s="13" t="s">
        <v>9</v>
      </c>
    </row>
    <row r="152" spans="1:19" x14ac:dyDescent="0.2">
      <c r="A152" s="4" t="s">
        <v>6</v>
      </c>
      <c r="B152" s="7"/>
      <c r="C152" s="4" t="s">
        <v>9</v>
      </c>
      <c r="D152" s="4"/>
      <c r="E152" s="8" t="s">
        <v>7</v>
      </c>
      <c r="F152" s="4"/>
      <c r="G152" s="4"/>
      <c r="H152" s="4"/>
      <c r="I152" s="5"/>
      <c r="N152" s="46" t="s">
        <v>110</v>
      </c>
      <c r="O152" s="58">
        <v>18.865500000000001</v>
      </c>
      <c r="P152" s="46">
        <v>16.852799999999998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6" t="s">
        <v>110</v>
      </c>
      <c r="O153" s="46">
        <v>19.107399999999998</v>
      </c>
      <c r="P153" s="46">
        <v>16.8627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43" t="s">
        <v>102</v>
      </c>
      <c r="O154" s="44">
        <v>22.152200000000001</v>
      </c>
      <c r="P154" s="44">
        <v>20.194800000000001</v>
      </c>
    </row>
    <row r="155" spans="1:19" ht="17" thickTop="1" x14ac:dyDescent="0.2">
      <c r="A155" s="4" t="s">
        <v>8</v>
      </c>
      <c r="B155" s="7"/>
      <c r="C155" s="4" t="s">
        <v>21</v>
      </c>
      <c r="D155" s="7"/>
      <c r="E155" s="10">
        <f>O152</f>
        <v>18.865500000000001</v>
      </c>
      <c r="F155" s="4">
        <f>AVERAGE(E155:E156)</f>
        <v>18.865500000000001</v>
      </c>
      <c r="G155" s="4"/>
      <c r="H155" s="4"/>
      <c r="I155" s="5"/>
      <c r="N155" s="43" t="s">
        <v>102</v>
      </c>
      <c r="O155" s="44">
        <v>21.741399999999999</v>
      </c>
      <c r="P155" s="44">
        <v>20.1831</v>
      </c>
    </row>
    <row r="156" spans="1:19" x14ac:dyDescent="0.2">
      <c r="A156" s="4" t="s">
        <v>5</v>
      </c>
      <c r="B156" s="7"/>
      <c r="C156" s="4" t="s">
        <v>21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21</v>
      </c>
      <c r="D158" s="6"/>
      <c r="E158">
        <f>O155</f>
        <v>21.741399999999999</v>
      </c>
      <c r="F158" s="4">
        <f>AVERAGE(E158:E159)</f>
        <v>21.741399999999999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21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35</v>
      </c>
      <c r="N162" t="s">
        <v>0</v>
      </c>
    </row>
    <row r="163" spans="1:14" x14ac:dyDescent="0.2">
      <c r="M163">
        <f>S2</f>
        <v>1.0155068702566039</v>
      </c>
      <c r="N163" s="1"/>
    </row>
    <row r="164" spans="1:14" x14ac:dyDescent="0.2">
      <c r="M164">
        <f>S35</f>
        <v>1.3650937178851645</v>
      </c>
    </row>
    <row r="165" spans="1:14" x14ac:dyDescent="0.2">
      <c r="N165">
        <f>I35</f>
        <v>1.9976446875500793</v>
      </c>
    </row>
    <row r="166" spans="1:14" x14ac:dyDescent="0.2">
      <c r="M166" s="1">
        <f>S99</f>
        <v>0.94993453614829293</v>
      </c>
      <c r="N166" s="1"/>
    </row>
    <row r="167" spans="1:14" x14ac:dyDescent="0.2">
      <c r="M167" s="1">
        <f>S132</f>
        <v>1.1744619712136499</v>
      </c>
      <c r="N167">
        <f>I67</f>
        <v>1.4002651136661617</v>
      </c>
    </row>
    <row r="168" spans="1:14" x14ac:dyDescent="0.2">
      <c r="N168">
        <f>I83</f>
        <v>1.0618647342588354</v>
      </c>
    </row>
    <row r="169" spans="1:14" x14ac:dyDescent="0.2">
      <c r="N169">
        <f>I99</f>
        <v>1.6264201565342138</v>
      </c>
    </row>
    <row r="170" spans="1:14" x14ac:dyDescent="0.2">
      <c r="N170">
        <f>I115</f>
        <v>1.4744736085683698</v>
      </c>
    </row>
    <row r="171" spans="1:14" x14ac:dyDescent="0.2">
      <c r="N171">
        <f>I132</f>
        <v>0.96239429802469278</v>
      </c>
    </row>
    <row r="172" spans="1:14" x14ac:dyDescent="0.2">
      <c r="N172">
        <f>I148</f>
        <v>0.72981362996939481</v>
      </c>
    </row>
    <row r="179" spans="12:15" x14ac:dyDescent="0.2">
      <c r="L179" t="s">
        <v>3</v>
      </c>
      <c r="M179">
        <f>AVERAGE(M163:M168)</f>
        <v>1.1262492738759278</v>
      </c>
      <c r="N179">
        <f>AVERAGE(N163:N172)</f>
        <v>1.3218394612245352</v>
      </c>
    </row>
    <row r="180" spans="12:15" x14ac:dyDescent="0.2">
      <c r="L180" t="s">
        <v>2</v>
      </c>
      <c r="M180">
        <f>STDEV(M163:M168)</f>
        <v>0.18504224681408207</v>
      </c>
      <c r="N180">
        <f>STDEV(N163:N172)</f>
        <v>0.43324591528417045</v>
      </c>
    </row>
    <row r="181" spans="12:15" x14ac:dyDescent="0.2">
      <c r="L181" t="s">
        <v>1</v>
      </c>
      <c r="N181">
        <f>TTEST(M163:M167,N163:N172,2,2)</f>
        <v>0.4202845591210923</v>
      </c>
      <c r="O181" s="38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35</v>
      </c>
      <c r="M183" t="s">
        <v>0</v>
      </c>
    </row>
    <row r="184" spans="12:15" x14ac:dyDescent="0.2">
      <c r="L184">
        <f>M179</f>
        <v>1.1262492738759278</v>
      </c>
      <c r="M184">
        <f>N179</f>
        <v>1.3218394612245352</v>
      </c>
    </row>
    <row r="185" spans="12:15" x14ac:dyDescent="0.2">
      <c r="L185">
        <f>M180</f>
        <v>0.18504224681408207</v>
      </c>
      <c r="M185">
        <f>N180</f>
        <v>0.43324591528417045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zoomScale="108" workbookViewId="0">
      <selection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9</v>
      </c>
      <c r="D2" s="4"/>
      <c r="E2" s="15">
        <f>P19</f>
        <v>18.687799999999999</v>
      </c>
      <c r="F2" s="4">
        <f>AVERAGE(E2)</f>
        <v>18.687799999999999</v>
      </c>
      <c r="G2" s="4">
        <f>SUM(F2,-F9)</f>
        <v>-2.7000999999999991</v>
      </c>
      <c r="H2" s="4">
        <f>SUM(G5,-G2)</f>
        <v>1.0603000000000016</v>
      </c>
      <c r="I2" s="14">
        <f>POWER(2,-H2)</f>
        <v>0.47953233334878465</v>
      </c>
      <c r="K2" s="17" t="s">
        <v>28</v>
      </c>
      <c r="L2" s="16" t="s">
        <v>27</v>
      </c>
      <c r="M2" s="4" t="s">
        <v>9</v>
      </c>
      <c r="N2" s="4"/>
      <c r="O2" s="15">
        <f>P19</f>
        <v>18.687799999999999</v>
      </c>
      <c r="P2" s="4">
        <f>AVERAGE(O2)</f>
        <v>18.687799999999999</v>
      </c>
      <c r="Q2" s="4">
        <f>SUM(P2,-P9)</f>
        <v>-2.7000999999999991</v>
      </c>
      <c r="R2" s="4">
        <f>SUM(Q5,-Q2)</f>
        <v>-3.2299999999999329E-2</v>
      </c>
      <c r="S2" s="14">
        <f>POWER(2,-R2)</f>
        <v>1.0226411607527481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18.706700000000001</v>
      </c>
      <c r="F5" s="4">
        <f>AVERAGE(E5:E6)</f>
        <v>18.706700000000001</v>
      </c>
      <c r="G5" s="4">
        <f>SUM(F5,-F12)</f>
        <v>-1.6397999999999975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18.697900000000001</v>
      </c>
      <c r="P5" s="4">
        <f>AVERAGE(O5:O6)</f>
        <v>18.697900000000001</v>
      </c>
      <c r="Q5" s="4">
        <f>SUM(P5,-P12)</f>
        <v>-2.7323999999999984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21.387899999999998</v>
      </c>
      <c r="F9" s="4">
        <f>AVERAGE(E9)</f>
        <v>21.387899999999998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21.387899999999998</v>
      </c>
      <c r="P9" s="4">
        <f>AVERAGE(O9)</f>
        <v>21.387899999999998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20.346499999999999</v>
      </c>
      <c r="F12" s="4">
        <f>AVERAGE(E12:E13)</f>
        <v>20.346499999999999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21.430299999999999</v>
      </c>
      <c r="P12" s="4">
        <f>AVERAGE(O12:O13)</f>
        <v>21.430299999999999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9</v>
      </c>
      <c r="D18" s="4"/>
      <c r="E18" s="15">
        <f>P19</f>
        <v>18.687799999999999</v>
      </c>
      <c r="F18" s="4">
        <f>AVERAGE(E18:E19)</f>
        <v>18.687799999999999</v>
      </c>
      <c r="G18" s="4">
        <f>SUM(F18,-F25)</f>
        <v>-2.7000999999999991</v>
      </c>
      <c r="H18" s="4">
        <f>SUM(G21,-G18)</f>
        <v>0.93169999999999931</v>
      </c>
      <c r="I18" s="14">
        <f>POWER(2,-H18)</f>
        <v>0.52424023911807827</v>
      </c>
      <c r="O18" s="13" t="s">
        <v>21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42" t="s">
        <v>111</v>
      </c>
      <c r="O19" s="42">
        <v>21.387899999999998</v>
      </c>
      <c r="P19" s="50">
        <v>18.687799999999999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111</v>
      </c>
      <c r="O20" s="42">
        <v>21.430299999999999</v>
      </c>
      <c r="P20" s="42">
        <v>18.697900000000001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18.575099999999999</v>
      </c>
      <c r="F21" s="4">
        <f>AVERAGE(E21:E22)</f>
        <v>18.575099999999999</v>
      </c>
      <c r="G21" s="4">
        <f>SUM(F21,-F28)</f>
        <v>-1.7683999999999997</v>
      </c>
      <c r="H21" s="4"/>
      <c r="I21" s="5"/>
      <c r="N21" s="42" t="s">
        <v>100</v>
      </c>
      <c r="O21" s="42">
        <v>20.346499999999999</v>
      </c>
      <c r="P21" s="42">
        <v>18.706700000000001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42" t="s">
        <v>100</v>
      </c>
      <c r="O22" s="42">
        <v>20.343499999999999</v>
      </c>
      <c r="P22" s="42">
        <v>18.575099999999999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21.387899999999998</v>
      </c>
      <c r="F25" s="4">
        <f>AVERAGE(E25:E26)</f>
        <v>21.387899999999998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20.343499999999999</v>
      </c>
      <c r="F28" s="4">
        <f>AVERAGE(E28:E29)</f>
        <v>20.343499999999999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9</v>
      </c>
      <c r="D35" s="4"/>
      <c r="E35" s="15">
        <f>P53</f>
        <v>20.304500000000001</v>
      </c>
      <c r="F35" s="4">
        <f>AVERAGE(E35)</f>
        <v>20.304500000000001</v>
      </c>
      <c r="G35" s="4">
        <f>SUM(F35,-F42)</f>
        <v>-1.6112000000000002</v>
      </c>
      <c r="H35" s="4">
        <f>SUM(G38,-G35)</f>
        <v>0.13810000000000144</v>
      </c>
      <c r="I35" s="14">
        <f>POWER(2,-H35)</f>
        <v>0.90871512693267753</v>
      </c>
      <c r="K35" s="17" t="s">
        <v>30</v>
      </c>
      <c r="L35" s="16" t="s">
        <v>27</v>
      </c>
      <c r="M35" s="4" t="s">
        <v>9</v>
      </c>
      <c r="N35" s="4"/>
      <c r="O35" s="15">
        <f>P53</f>
        <v>20.304500000000001</v>
      </c>
      <c r="P35" s="4">
        <f>AVERAGE(O35)</f>
        <v>20.304500000000001</v>
      </c>
      <c r="Q35" s="4">
        <f>SUM(P35,-P42)</f>
        <v>-1.6112000000000002</v>
      </c>
      <c r="R35" s="4">
        <f>SUM(Q38,-Q35)</f>
        <v>-1.7300000000002314E-2</v>
      </c>
      <c r="S35" s="14">
        <f>POWER(2,-R35)</f>
        <v>1.0120636318631329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18.557700000000001</v>
      </c>
      <c r="F38" s="4">
        <f>AVERAGE(E38:E39)</f>
        <v>18.557700000000001</v>
      </c>
      <c r="G38" s="4">
        <f>SUM(F38,-F45)</f>
        <v>-1.4730999999999987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20.279499999999999</v>
      </c>
      <c r="P38" s="4">
        <f>AVERAGE(O38:O39)</f>
        <v>20.279499999999999</v>
      </c>
      <c r="Q38" s="4">
        <f>SUM(P38,-P45)</f>
        <v>-1.6285000000000025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21.915700000000001</v>
      </c>
      <c r="F42" s="4">
        <f>AVERAGE(E42)</f>
        <v>21.915700000000001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21.915700000000001</v>
      </c>
      <c r="P42" s="4">
        <f>AVERAGE(O42)</f>
        <v>21.915700000000001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20.030799999999999</v>
      </c>
      <c r="F45" s="4">
        <f>AVERAGE(E45:E46)</f>
        <v>20.030799999999999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21.908000000000001</v>
      </c>
      <c r="P45" s="4">
        <f>AVERAGE(O45:O46)</f>
        <v>21.908000000000001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9</v>
      </c>
      <c r="D51" s="4"/>
      <c r="E51" s="15">
        <f>P53</f>
        <v>20.304500000000001</v>
      </c>
      <c r="F51" s="4">
        <f>AVERAGE(E51:E52)</f>
        <v>20.304500000000001</v>
      </c>
      <c r="G51" s="4">
        <f>SUM(F51,-F58)</f>
        <v>-1.6112000000000002</v>
      </c>
      <c r="H51" s="4">
        <f>SUM(G54,-G51)</f>
        <v>-0.22409999999999997</v>
      </c>
      <c r="I51" s="14">
        <f>POWER(2,-H51)</f>
        <v>1.1680483547496061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112</v>
      </c>
      <c r="O53" s="43">
        <v>21.915700000000001</v>
      </c>
      <c r="P53" s="44">
        <v>20.304500000000001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18.4087</v>
      </c>
      <c r="F54" s="4">
        <f>AVERAGE(E54:E55)</f>
        <v>18.4087</v>
      </c>
      <c r="G54" s="4">
        <f>SUM(F54,-F61)</f>
        <v>-1.8353000000000002</v>
      </c>
      <c r="H54" s="4"/>
      <c r="I54" s="5"/>
      <c r="N54" s="43" t="s">
        <v>112</v>
      </c>
      <c r="O54" s="43">
        <v>21.908000000000001</v>
      </c>
      <c r="P54" s="44">
        <v>20.279499999999999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s="43" t="s">
        <v>101</v>
      </c>
      <c r="O55" s="43">
        <v>20.030799999999999</v>
      </c>
      <c r="P55" s="44">
        <v>18.557700000000001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101</v>
      </c>
      <c r="O56" s="43">
        <v>20.244</v>
      </c>
      <c r="P56" s="44">
        <v>18.4087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21.915700000000001</v>
      </c>
      <c r="F58" s="4">
        <f>AVERAGE(E58:E59)</f>
        <v>21.915700000000001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20.244</v>
      </c>
      <c r="F61" s="4">
        <f>AVERAGE(E61:E62)</f>
        <v>20.244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9</v>
      </c>
      <c r="D67" s="4"/>
      <c r="E67" s="15">
        <f>P87</f>
        <v>19.4438</v>
      </c>
      <c r="F67" s="4">
        <f>AVERAGE(E67)</f>
        <v>19.4438</v>
      </c>
      <c r="G67" s="4">
        <f>SUM(F67,-F74)</f>
        <v>-1.7347999999999999</v>
      </c>
      <c r="H67" s="4">
        <f>SUM(G70,-G67)</f>
        <v>0.11949999999999861</v>
      </c>
      <c r="I67" s="14">
        <f>POWER(2,-H67)</f>
        <v>0.92050661863243544</v>
      </c>
      <c r="K67" s="17" t="s">
        <v>32</v>
      </c>
      <c r="L67" s="16" t="s">
        <v>27</v>
      </c>
      <c r="M67" s="4" t="s">
        <v>9</v>
      </c>
      <c r="N67" s="4"/>
      <c r="O67" s="15">
        <f>P87</f>
        <v>19.4438</v>
      </c>
      <c r="P67" s="4">
        <f>AVERAGE(O67)</f>
        <v>19.4438</v>
      </c>
      <c r="Q67" s="4">
        <f>SUM(P67,-P74)</f>
        <v>-1.7347999999999999</v>
      </c>
      <c r="R67" s="4">
        <f>SUM(Q70,-Q67)</f>
        <v>-0.10639999999999716</v>
      </c>
      <c r="S67" s="14">
        <f>POWER(2,-R67)</f>
        <v>1.0765385632774831</v>
      </c>
      <c r="BF67" s="17" t="s">
        <v>20</v>
      </c>
      <c r="BG67" s="16" t="s">
        <v>27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20.1373</v>
      </c>
      <c r="F70" s="4">
        <f>AVERAGE(E70:E71)</f>
        <v>20.1373</v>
      </c>
      <c r="G70" s="4">
        <f>SUM(F70,-F77)</f>
        <v>-1.6153000000000013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19.516200000000001</v>
      </c>
      <c r="P70" s="4">
        <f>AVERAGE(O70:O71)</f>
        <v>19.516200000000001</v>
      </c>
      <c r="Q70" s="4">
        <f>SUM(P70,-P77)</f>
        <v>-1.8411999999999971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21.178599999999999</v>
      </c>
      <c r="F74" s="4">
        <f>AVERAGE(E74)</f>
        <v>21.178599999999999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21.178599999999999</v>
      </c>
      <c r="P74" s="4">
        <f>AVERAGE(O74)</f>
        <v>21.178599999999999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21.752600000000001</v>
      </c>
      <c r="F77" s="4">
        <f>AVERAGE(E77:E78)</f>
        <v>21.752600000000001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21.357399999999998</v>
      </c>
      <c r="P77" s="4">
        <f>AVERAGE(O77:O78)</f>
        <v>21.357399999999998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9</v>
      </c>
      <c r="D83" s="4"/>
      <c r="E83" s="15">
        <f>P87</f>
        <v>19.4438</v>
      </c>
      <c r="F83" s="4">
        <f>AVERAGE(E83:E84)</f>
        <v>19.4438</v>
      </c>
      <c r="G83" s="4">
        <f>SUM(F83,-F90)</f>
        <v>-1.7347999999999999</v>
      </c>
      <c r="H83" s="4">
        <f>SUM(G86,-G83)</f>
        <v>-0.33389999999999986</v>
      </c>
      <c r="I83" s="14">
        <f>POWER(2,-H83)</f>
        <v>1.2604160231737827</v>
      </c>
      <c r="BF83" s="17" t="s">
        <v>20</v>
      </c>
      <c r="BG83" s="16" t="s">
        <v>29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19.72</v>
      </c>
      <c r="F86" s="4">
        <f>AVERAGE(E86:E87)</f>
        <v>19.72</v>
      </c>
      <c r="G86" s="4">
        <f>SUM(F86,-F93)</f>
        <v>-2.0686999999999998</v>
      </c>
      <c r="H86" s="4"/>
      <c r="I86" s="5"/>
      <c r="O86" s="13" t="s">
        <v>21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s="43" t="s">
        <v>113</v>
      </c>
      <c r="O87" s="43">
        <v>21.178599999999999</v>
      </c>
      <c r="P87" s="44">
        <v>19.4438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113</v>
      </c>
      <c r="O88" s="43">
        <v>21.357399999999998</v>
      </c>
      <c r="P88" s="44">
        <v>19.516200000000001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102</v>
      </c>
      <c r="O89" s="43">
        <v>21.752600000000001</v>
      </c>
      <c r="P89" s="44">
        <v>20.1373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21.178599999999999</v>
      </c>
      <c r="F90" s="4">
        <f>AVERAGE(E90:E91)</f>
        <v>21.178599999999999</v>
      </c>
      <c r="G90" s="4"/>
      <c r="H90" s="4"/>
      <c r="I90" s="5"/>
      <c r="N90" s="43" t="s">
        <v>102</v>
      </c>
      <c r="O90" s="43">
        <v>21.788699999999999</v>
      </c>
      <c r="P90" s="44">
        <v>19.72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21.788699999999999</v>
      </c>
      <c r="F93" s="4">
        <f>AVERAGE(E93:E94)</f>
        <v>21.788699999999999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9</v>
      </c>
      <c r="D99" s="4"/>
      <c r="E99" s="15">
        <f>P119</f>
        <v>18.4483</v>
      </c>
      <c r="F99" s="4">
        <f>AVERAGE(E99)</f>
        <v>18.4483</v>
      </c>
      <c r="G99" s="4">
        <f>SUM(F99,-F106)</f>
        <v>-3.0549999999999997</v>
      </c>
      <c r="H99" s="4">
        <f>SUM(G102,-G99)</f>
        <v>0.91850000000000165</v>
      </c>
      <c r="I99" s="14">
        <f>POWER(2,-H99)</f>
        <v>0.52905880784990167</v>
      </c>
      <c r="K99" s="17" t="s">
        <v>33</v>
      </c>
      <c r="L99" s="16" t="s">
        <v>27</v>
      </c>
      <c r="M99" s="4" t="s">
        <v>9</v>
      </c>
      <c r="N99" s="4"/>
      <c r="O99" s="15">
        <f>P119</f>
        <v>18.4483</v>
      </c>
      <c r="P99" s="4">
        <f>AVERAGE(O99)</f>
        <v>18.4483</v>
      </c>
      <c r="Q99" s="4">
        <f>SUM(P99,-P106)</f>
        <v>-3.0549999999999997</v>
      </c>
      <c r="R99" s="4">
        <f>SUM(Q102,-Q99)</f>
        <v>-3.7800000000000722E-2</v>
      </c>
      <c r="S99" s="14">
        <f>POWER(2,-R99)</f>
        <v>1.0265472261922801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19.274100000000001</v>
      </c>
      <c r="F102" s="4">
        <f>AVERAGE(E102:E103)</f>
        <v>19.274100000000001</v>
      </c>
      <c r="G102" s="4">
        <f>SUM(F102,-F109)</f>
        <v>-2.1364999999999981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18.488499999999998</v>
      </c>
      <c r="P102" s="4">
        <f>AVERAGE(O102:O103)</f>
        <v>18.488499999999998</v>
      </c>
      <c r="Q102" s="4">
        <f>SUM(P102,-P109)</f>
        <v>-3.0928000000000004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21.503299999999999</v>
      </c>
      <c r="F106" s="4">
        <f>AVERAGE(E106)</f>
        <v>21.503299999999999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21.503299999999999</v>
      </c>
      <c r="P106" s="4">
        <f>AVERAGE(O106)</f>
        <v>21.503299999999999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21.410599999999999</v>
      </c>
      <c r="F109" s="4">
        <f>AVERAGE(E109:E110)</f>
        <v>21.410599999999999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21.581299999999999</v>
      </c>
      <c r="P109" s="4">
        <f>AVERAGE(O109:O110)</f>
        <v>21.581299999999999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9</v>
      </c>
      <c r="D115" s="4"/>
      <c r="E115" s="15">
        <f>P119</f>
        <v>18.4483</v>
      </c>
      <c r="F115" s="4">
        <f>AVERAGE(E115:E116)</f>
        <v>18.4483</v>
      </c>
      <c r="G115" s="4">
        <f>SUM(F115,-F122)</f>
        <v>-3.0549999999999997</v>
      </c>
      <c r="H115" s="4">
        <f>SUM(G118,-G115)</f>
        <v>1.0216999999999992</v>
      </c>
      <c r="I115" s="14">
        <f>POWER(2,-H115)</f>
        <v>0.49253563070482792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19.347799999999999</v>
      </c>
      <c r="F118" s="4">
        <f>AVERAGE(E118:E119)</f>
        <v>19.347799999999999</v>
      </c>
      <c r="G118" s="4">
        <f>SUM(F118,-F125)</f>
        <v>-2.0333000000000006</v>
      </c>
      <c r="H118" s="4"/>
      <c r="I118" s="5"/>
      <c r="O118" s="13" t="s">
        <v>21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45" t="s">
        <v>114</v>
      </c>
      <c r="O119" s="45">
        <v>21.503299999999999</v>
      </c>
      <c r="P119" s="45">
        <v>18.4483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115</v>
      </c>
      <c r="O120" s="45">
        <v>21.581299999999999</v>
      </c>
      <c r="P120" s="45">
        <v>18.488499999999998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103</v>
      </c>
      <c r="O121" s="45">
        <v>21.410599999999999</v>
      </c>
      <c r="P121" s="45">
        <v>19.274100000000001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21.503299999999999</v>
      </c>
      <c r="F122" s="4">
        <f>AVERAGE(E122:E123)</f>
        <v>21.503299999999999</v>
      </c>
      <c r="G122" s="4"/>
      <c r="H122" s="4"/>
      <c r="I122" s="5"/>
      <c r="N122" s="45" t="s">
        <v>103</v>
      </c>
      <c r="O122" s="45">
        <v>21.3811</v>
      </c>
      <c r="P122" s="45">
        <v>19.347799999999999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21.3811</v>
      </c>
      <c r="F125" s="4">
        <f>AVERAGE(E125:E126)</f>
        <v>21.3811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25</v>
      </c>
      <c r="H130" s="19" t="s">
        <v>26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25</v>
      </c>
      <c r="R130" s="19" t="s">
        <v>26</v>
      </c>
      <c r="S130" s="18" t="s">
        <v>11</v>
      </c>
    </row>
    <row r="131" spans="1:19" x14ac:dyDescent="0.2">
      <c r="A131" s="17" t="s">
        <v>10</v>
      </c>
      <c r="B131" s="16" t="s">
        <v>27</v>
      </c>
      <c r="C131" s="4" t="s">
        <v>9</v>
      </c>
      <c r="D131" s="4"/>
      <c r="E131" s="15">
        <f>P151</f>
        <v>18.889900000000001</v>
      </c>
      <c r="F131" s="4">
        <f>AVERAGE(E131)</f>
        <v>18.889900000000001</v>
      </c>
      <c r="G131" s="4">
        <f>SUM(F131,-F138)</f>
        <v>-2.5867000000000004</v>
      </c>
      <c r="H131" s="4">
        <f>SUM(G134,-G131)</f>
        <v>0.15490000000000137</v>
      </c>
      <c r="I131" s="14">
        <f>POWER(2,-H131)</f>
        <v>0.89819462883373868</v>
      </c>
      <c r="K131" s="17" t="s">
        <v>34</v>
      </c>
      <c r="L131" s="16" t="s">
        <v>27</v>
      </c>
      <c r="M131" s="4" t="s">
        <v>9</v>
      </c>
      <c r="N131" s="4"/>
      <c r="O131" s="15">
        <f>P151</f>
        <v>18.889900000000001</v>
      </c>
      <c r="P131" s="4">
        <f>AVERAGE(O131)</f>
        <v>18.889900000000001</v>
      </c>
      <c r="Q131" s="4">
        <f>SUM(P131,-P138)</f>
        <v>-2.5867000000000004</v>
      </c>
      <c r="R131" s="4">
        <f>SUM(Q134,-Q131)</f>
        <v>-0.60889999999999844</v>
      </c>
      <c r="S131" s="14">
        <f>POWER(2,-R131)</f>
        <v>1.5250959379975624</v>
      </c>
    </row>
    <row r="132" spans="1:19" x14ac:dyDescent="0.2">
      <c r="A132" s="4" t="s">
        <v>5</v>
      </c>
      <c r="B132" s="7"/>
      <c r="C132" s="4" t="s">
        <v>9</v>
      </c>
      <c r="D132" s="7"/>
      <c r="F132" s="4"/>
      <c r="G132" s="4"/>
      <c r="H132" s="4"/>
      <c r="I132" s="5"/>
      <c r="K132" s="4" t="s">
        <v>5</v>
      </c>
      <c r="L132" s="7"/>
      <c r="M132" s="4" t="s">
        <v>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</v>
      </c>
      <c r="D134" s="6"/>
      <c r="E134">
        <f>P153</f>
        <v>18.4648</v>
      </c>
      <c r="F134" s="4">
        <f>AVERAGE(E134:E135)</f>
        <v>18.4648</v>
      </c>
      <c r="G134" s="4">
        <f>SUM(F134,-F141)</f>
        <v>-2.4317999999999991</v>
      </c>
      <c r="H134" s="4"/>
      <c r="I134" s="5"/>
      <c r="K134" s="4" t="s">
        <v>6</v>
      </c>
      <c r="L134" s="7"/>
      <c r="M134" s="4" t="s">
        <v>9</v>
      </c>
      <c r="N134" s="6"/>
      <c r="O134" s="15">
        <f>P152</f>
        <v>18.897200000000002</v>
      </c>
      <c r="P134" s="4">
        <f>AVERAGE(O134:O135)</f>
        <v>18.897200000000002</v>
      </c>
      <c r="Q134" s="4">
        <f>SUM(P134,-P141)</f>
        <v>-3.1955999999999989</v>
      </c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21</v>
      </c>
      <c r="D138" s="7"/>
      <c r="E138" s="10">
        <f>O151</f>
        <v>21.476600000000001</v>
      </c>
      <c r="F138" s="4">
        <f>AVERAGE(E138)</f>
        <v>21.476600000000001</v>
      </c>
      <c r="G138" s="4"/>
      <c r="H138" s="4"/>
      <c r="I138" s="5"/>
      <c r="K138" s="4" t="s">
        <v>8</v>
      </c>
      <c r="L138" s="7"/>
      <c r="M138" s="4" t="s">
        <v>21</v>
      </c>
      <c r="N138" s="7"/>
      <c r="O138" s="10">
        <f>O151</f>
        <v>21.476600000000001</v>
      </c>
      <c r="P138" s="4">
        <f>AVERAGE(O138)</f>
        <v>21.476600000000001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21</v>
      </c>
      <c r="D139" s="7"/>
      <c r="F139" s="4"/>
      <c r="G139" s="4"/>
      <c r="H139" s="4"/>
      <c r="I139" s="5"/>
      <c r="K139" s="4" t="s">
        <v>5</v>
      </c>
      <c r="L139" s="7"/>
      <c r="M139" s="4" t="s">
        <v>21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21</v>
      </c>
      <c r="D141" s="6"/>
      <c r="E141">
        <f>O153</f>
        <v>20.896599999999999</v>
      </c>
      <c r="F141" s="4">
        <f>AVERAGE(E141:E142)</f>
        <v>20.896599999999999</v>
      </c>
      <c r="G141" s="4"/>
      <c r="H141" s="4"/>
      <c r="I141" s="5"/>
      <c r="K141" s="4" t="s">
        <v>6</v>
      </c>
      <c r="L141" s="7"/>
      <c r="M141" s="4" t="s">
        <v>21</v>
      </c>
      <c r="N141" s="6"/>
      <c r="O141" s="21">
        <f>O152</f>
        <v>22.0928</v>
      </c>
      <c r="P141" s="4">
        <f>AVERAGE(O141:O142)</f>
        <v>22.0928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21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25</v>
      </c>
      <c r="H146" s="19" t="s">
        <v>26</v>
      </c>
      <c r="I146" s="18" t="s">
        <v>11</v>
      </c>
    </row>
    <row r="147" spans="1:16" x14ac:dyDescent="0.2">
      <c r="A147" s="17" t="s">
        <v>10</v>
      </c>
      <c r="B147" s="16" t="s">
        <v>29</v>
      </c>
      <c r="C147" s="4" t="s">
        <v>9</v>
      </c>
      <c r="D147" s="4"/>
      <c r="E147" s="15">
        <f>P151</f>
        <v>18.889900000000001</v>
      </c>
      <c r="F147" s="4">
        <f>AVERAGE(E147:E148)</f>
        <v>18.889900000000001</v>
      </c>
      <c r="G147" s="4">
        <f>SUM(F147,-F154)</f>
        <v>-2.5867000000000004</v>
      </c>
      <c r="H147" s="4">
        <f>SUM(G150,-G147)</f>
        <v>0.11139999999999972</v>
      </c>
      <c r="I147" s="14">
        <f>POWER(2,-H147)</f>
        <v>0.92568933136397369</v>
      </c>
    </row>
    <row r="148" spans="1:16" x14ac:dyDescent="0.2">
      <c r="A148" s="4" t="s">
        <v>5</v>
      </c>
      <c r="B148" s="7"/>
      <c r="C148" s="4" t="s">
        <v>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</v>
      </c>
      <c r="D150" s="6"/>
      <c r="E150">
        <f>P154</f>
        <v>18.445</v>
      </c>
      <c r="F150" s="4">
        <f>AVERAGE(E150:E151)</f>
        <v>18.445</v>
      </c>
      <c r="G150" s="4">
        <f>SUM(F150,-F157)</f>
        <v>-2.4753000000000007</v>
      </c>
      <c r="H150" s="4"/>
      <c r="I150" s="5"/>
      <c r="O150" s="13" t="s">
        <v>21</v>
      </c>
      <c r="P150" s="13" t="s">
        <v>9</v>
      </c>
    </row>
    <row r="151" spans="1:16" x14ac:dyDescent="0.2">
      <c r="A151" s="4" t="s">
        <v>6</v>
      </c>
      <c r="B151" s="7"/>
      <c r="C151" s="4" t="s">
        <v>9</v>
      </c>
      <c r="D151" s="4"/>
      <c r="E151" s="8" t="s">
        <v>7</v>
      </c>
      <c r="F151" s="4"/>
      <c r="G151" s="4"/>
      <c r="H151" s="4"/>
      <c r="I151" s="5"/>
      <c r="N151" s="46" t="s">
        <v>116</v>
      </c>
      <c r="O151" s="46">
        <v>21.476600000000001</v>
      </c>
      <c r="P151" s="46">
        <v>18.889900000000001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46" t="s">
        <v>116</v>
      </c>
      <c r="O152" s="46">
        <v>22.0928</v>
      </c>
      <c r="P152" s="46">
        <v>18.897200000000002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46" t="s">
        <v>104</v>
      </c>
      <c r="O153" s="46">
        <v>20.896599999999999</v>
      </c>
      <c r="P153" s="46">
        <v>18.4648</v>
      </c>
    </row>
    <row r="154" spans="1:16" ht="17" thickTop="1" x14ac:dyDescent="0.2">
      <c r="A154" s="4" t="s">
        <v>8</v>
      </c>
      <c r="B154" s="7"/>
      <c r="C154" s="4" t="s">
        <v>21</v>
      </c>
      <c r="D154" s="7"/>
      <c r="E154" s="10">
        <f>O151</f>
        <v>21.476600000000001</v>
      </c>
      <c r="F154" s="4">
        <f>AVERAGE(E154:E155)</f>
        <v>21.476600000000001</v>
      </c>
      <c r="G154" s="4"/>
      <c r="H154" s="4"/>
      <c r="I154" s="5"/>
      <c r="N154" s="46" t="s">
        <v>104</v>
      </c>
      <c r="O154" s="46">
        <v>20.920300000000001</v>
      </c>
      <c r="P154" s="46">
        <v>18.445</v>
      </c>
    </row>
    <row r="155" spans="1:16" x14ac:dyDescent="0.2">
      <c r="A155" s="4" t="s">
        <v>5</v>
      </c>
      <c r="B155" s="7"/>
      <c r="C155" s="4" t="s">
        <v>21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21</v>
      </c>
      <c r="D157" s="6"/>
      <c r="E157">
        <f>O154</f>
        <v>20.920300000000001</v>
      </c>
      <c r="F157" s="4">
        <f>AVERAGE(E157:E158)</f>
        <v>20.920300000000001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21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35</v>
      </c>
      <c r="N162" t="s">
        <v>0</v>
      </c>
    </row>
    <row r="163" spans="12:15" x14ac:dyDescent="0.2">
      <c r="M163">
        <f>S2</f>
        <v>1.0226411607527481</v>
      </c>
      <c r="N163" s="1">
        <f>I2</f>
        <v>0.47953233334878465</v>
      </c>
    </row>
    <row r="164" spans="12:15" x14ac:dyDescent="0.2">
      <c r="M164">
        <f>S35</f>
        <v>1.0120636318631329</v>
      </c>
      <c r="N164">
        <f>I18</f>
        <v>0.52424023911807827</v>
      </c>
    </row>
    <row r="165" spans="12:15" x14ac:dyDescent="0.2">
      <c r="M165">
        <f>S67</f>
        <v>1.0765385632774831</v>
      </c>
      <c r="N165">
        <f>I35</f>
        <v>0.90871512693267753</v>
      </c>
    </row>
    <row r="166" spans="12:15" x14ac:dyDescent="0.2">
      <c r="M166" s="1">
        <f>S99</f>
        <v>1.0265472261922801</v>
      </c>
      <c r="N166" s="1">
        <f>I67</f>
        <v>0.92050661863243544</v>
      </c>
    </row>
    <row r="167" spans="12:15" x14ac:dyDescent="0.2">
      <c r="M167" s="1">
        <f>S131</f>
        <v>1.5250959379975624</v>
      </c>
      <c r="N167">
        <f>I83</f>
        <v>1.2604160231737827</v>
      </c>
    </row>
    <row r="168" spans="12:15" x14ac:dyDescent="0.2">
      <c r="N168">
        <f>I99</f>
        <v>0.52905880784990167</v>
      </c>
    </row>
    <row r="169" spans="12:15" x14ac:dyDescent="0.2">
      <c r="N169">
        <f>I115</f>
        <v>0.49253563070482792</v>
      </c>
    </row>
    <row r="170" spans="12:15" x14ac:dyDescent="0.2">
      <c r="N170">
        <f>I131</f>
        <v>0.89819462883373868</v>
      </c>
    </row>
    <row r="171" spans="12:15" x14ac:dyDescent="0.2">
      <c r="N171">
        <f>I147</f>
        <v>0.92568933136397369</v>
      </c>
    </row>
    <row r="174" spans="12:15" x14ac:dyDescent="0.2">
      <c r="L174" t="s">
        <v>3</v>
      </c>
      <c r="M174">
        <f>AVERAGE(M163:M168)</f>
        <v>1.1325773040166414</v>
      </c>
      <c r="N174">
        <f>AVERAGE(N163:N172)</f>
        <v>0.77098763777313351</v>
      </c>
    </row>
    <row r="175" spans="12:15" x14ac:dyDescent="0.2">
      <c r="L175" t="s">
        <v>2</v>
      </c>
      <c r="M175">
        <f>STDEV(M163:M168)</f>
        <v>0.22082974021912263</v>
      </c>
      <c r="N175">
        <f>STDEV(N163:N172)</f>
        <v>0.27451655599580121</v>
      </c>
    </row>
    <row r="176" spans="12:15" x14ac:dyDescent="0.2">
      <c r="L176" t="s">
        <v>1</v>
      </c>
      <c r="N176">
        <f>TTEST(M163:M167,N163:N172,2,2)</f>
        <v>2.7207566973079012E-2</v>
      </c>
      <c r="O176" t="str">
        <f>IF(AND(N176&gt;=0.01, N176&lt;0.05), "Significativo *", IF(AND(N176&gt;=0.001, N176&lt;0.01), "Significativo **", IF(N176&lt;0.001, "Significativo ***", "Non significativo")))</f>
        <v>Significativo *</v>
      </c>
    </row>
    <row r="178" spans="12:13" x14ac:dyDescent="0.2">
      <c r="L178" t="s">
        <v>35</v>
      </c>
      <c r="M178" t="s">
        <v>0</v>
      </c>
    </row>
    <row r="179" spans="12:13" x14ac:dyDescent="0.2">
      <c r="L179">
        <f>M174</f>
        <v>1.1325773040166414</v>
      </c>
      <c r="M179">
        <f>N174</f>
        <v>0.77098763777313351</v>
      </c>
    </row>
    <row r="180" spans="12:13" x14ac:dyDescent="0.2">
      <c r="L180">
        <f>M175</f>
        <v>0.22082974021912263</v>
      </c>
      <c r="M180">
        <f>N175</f>
        <v>0.27451655599580121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D158" zoomScale="119" workbookViewId="0">
      <selection activeCell="M180" sqref="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36</v>
      </c>
      <c r="E1" s="19" t="s">
        <v>37</v>
      </c>
      <c r="F1" s="19" t="s">
        <v>38</v>
      </c>
      <c r="G1" s="19" t="s">
        <v>39</v>
      </c>
      <c r="H1" s="19" t="s">
        <v>40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8" t="s">
        <v>11</v>
      </c>
    </row>
    <row r="2" spans="1:19" x14ac:dyDescent="0.2">
      <c r="A2" s="17" t="s">
        <v>41</v>
      </c>
      <c r="B2" s="16" t="s">
        <v>42</v>
      </c>
      <c r="C2" s="4" t="s">
        <v>9</v>
      </c>
      <c r="D2" s="4"/>
      <c r="E2" s="15">
        <f>P19</f>
        <v>18.687799999999999</v>
      </c>
      <c r="F2" s="4">
        <f>AVERAGE(E2)</f>
        <v>18.687799999999999</v>
      </c>
      <c r="G2" s="4">
        <f>SUM(F2,-F9)</f>
        <v>-2.7000999999999991</v>
      </c>
      <c r="H2" s="4">
        <f>SUM(G5,-G2)</f>
        <v>1.0603000000000016</v>
      </c>
      <c r="I2" s="14">
        <f>POWER(2,-H2)</f>
        <v>0.47953233334878465</v>
      </c>
      <c r="K2" s="17" t="s">
        <v>28</v>
      </c>
      <c r="L2" s="16" t="s">
        <v>27</v>
      </c>
      <c r="M2" s="4" t="s">
        <v>9</v>
      </c>
      <c r="N2" s="4"/>
      <c r="O2" s="15">
        <f>P19</f>
        <v>18.687799999999999</v>
      </c>
      <c r="P2" s="4">
        <f>AVERAGE(O2)</f>
        <v>18.687799999999999</v>
      </c>
      <c r="Q2" s="4">
        <f>SUM(P2,-P9)</f>
        <v>-2.7000999999999991</v>
      </c>
      <c r="R2" s="4">
        <f>SUM(Q5,-Q2)</f>
        <v>-3.2299999999999329E-2</v>
      </c>
      <c r="S2" s="14">
        <f>POWER(2,-R2)</f>
        <v>1.0226411607527481</v>
      </c>
    </row>
    <row r="3" spans="1:19" x14ac:dyDescent="0.2">
      <c r="A3" s="4" t="s">
        <v>5</v>
      </c>
      <c r="B3" s="7"/>
      <c r="C3" s="4" t="s">
        <v>9</v>
      </c>
      <c r="D3" s="7"/>
      <c r="F3" s="4"/>
      <c r="G3" s="4"/>
      <c r="H3" s="4"/>
      <c r="I3" s="5"/>
      <c r="K3" s="4" t="s">
        <v>5</v>
      </c>
      <c r="L3" s="7"/>
      <c r="M3" s="4" t="s">
        <v>9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9</v>
      </c>
      <c r="D5" s="6"/>
      <c r="E5">
        <f>P21</f>
        <v>18.706700000000001</v>
      </c>
      <c r="F5" s="4">
        <f>AVERAGE(E5:E6)</f>
        <v>18.706700000000001</v>
      </c>
      <c r="G5" s="4">
        <f>SUM(F5,-F12)</f>
        <v>-1.6397999999999975</v>
      </c>
      <c r="H5" s="4"/>
      <c r="I5" s="5"/>
      <c r="K5" s="4" t="s">
        <v>6</v>
      </c>
      <c r="L5" s="7"/>
      <c r="M5" s="4" t="s">
        <v>9</v>
      </c>
      <c r="N5" s="6"/>
      <c r="O5" s="15">
        <f>P20</f>
        <v>18.697900000000001</v>
      </c>
      <c r="P5" s="4">
        <f>AVERAGE(O5:O6)</f>
        <v>18.697900000000001</v>
      </c>
      <c r="Q5" s="4">
        <f>SUM(P5,-P12)</f>
        <v>-2.7323999999999984</v>
      </c>
      <c r="R5" s="4"/>
      <c r="S5" s="5"/>
    </row>
    <row r="6" spans="1:19" x14ac:dyDescent="0.2">
      <c r="A6" s="4" t="s">
        <v>6</v>
      </c>
      <c r="B6" s="7"/>
      <c r="C6" s="4" t="s">
        <v>9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9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21</v>
      </c>
      <c r="D9" s="7"/>
      <c r="E9" s="10">
        <f>O19</f>
        <v>21.387899999999998</v>
      </c>
      <c r="F9" s="4">
        <f>AVERAGE(E9)</f>
        <v>21.387899999999998</v>
      </c>
      <c r="G9" s="4"/>
      <c r="H9" s="4"/>
      <c r="I9" s="5"/>
      <c r="K9" s="4" t="s">
        <v>8</v>
      </c>
      <c r="L9" s="7"/>
      <c r="M9" s="4" t="s">
        <v>21</v>
      </c>
      <c r="N9" s="7"/>
      <c r="O9" s="10">
        <f>O19</f>
        <v>21.387899999999998</v>
      </c>
      <c r="P9" s="4">
        <f>AVERAGE(O9)</f>
        <v>21.387899999999998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21</v>
      </c>
      <c r="D10" s="7"/>
      <c r="F10" s="4"/>
      <c r="G10" s="4"/>
      <c r="H10" s="4"/>
      <c r="I10" s="5"/>
      <c r="K10" s="4" t="s">
        <v>5</v>
      </c>
      <c r="L10" s="7"/>
      <c r="M10" s="4" t="s">
        <v>21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21</v>
      </c>
      <c r="D12" s="6"/>
      <c r="E12">
        <f>O21</f>
        <v>20.346499999999999</v>
      </c>
      <c r="F12" s="4">
        <f>AVERAGE(E12:E13)</f>
        <v>20.346499999999999</v>
      </c>
      <c r="G12" s="4"/>
      <c r="H12" s="4"/>
      <c r="I12" s="5"/>
      <c r="K12" s="4" t="s">
        <v>6</v>
      </c>
      <c r="L12" s="7"/>
      <c r="M12" s="4" t="s">
        <v>21</v>
      </c>
      <c r="N12" s="6"/>
      <c r="O12" s="21">
        <f>O20</f>
        <v>21.430299999999999</v>
      </c>
      <c r="P12" s="4">
        <f>AVERAGE(O12:O13)</f>
        <v>21.430299999999999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21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21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25</v>
      </c>
      <c r="H17" s="19" t="s">
        <v>26</v>
      </c>
      <c r="I17" s="18" t="s">
        <v>11</v>
      </c>
    </row>
    <row r="18" spans="1:16" x14ac:dyDescent="0.2">
      <c r="A18" s="17" t="s">
        <v>22</v>
      </c>
      <c r="B18" s="16" t="s">
        <v>29</v>
      </c>
      <c r="C18" s="4" t="s">
        <v>9</v>
      </c>
      <c r="D18" s="4"/>
      <c r="E18" s="15">
        <f>P19</f>
        <v>18.687799999999999</v>
      </c>
      <c r="F18" s="4">
        <f>AVERAGE(E18:E19)</f>
        <v>18.687799999999999</v>
      </c>
      <c r="G18" s="4">
        <f>SUM(F18,-F25)</f>
        <v>-2.7000999999999991</v>
      </c>
      <c r="H18" s="4">
        <f>SUM(G21,-G18)</f>
        <v>0.93169999999999931</v>
      </c>
      <c r="I18" s="14">
        <f>POWER(2,-H18)</f>
        <v>0.52424023911807827</v>
      </c>
      <c r="O18" s="13" t="s">
        <v>21</v>
      </c>
      <c r="P18" s="13" t="s">
        <v>9</v>
      </c>
    </row>
    <row r="19" spans="1:16" x14ac:dyDescent="0.2">
      <c r="A19" s="4" t="s">
        <v>5</v>
      </c>
      <c r="B19" s="7"/>
      <c r="C19" s="4" t="s">
        <v>9</v>
      </c>
      <c r="D19" s="7"/>
      <c r="E19" s="8" t="s">
        <v>7</v>
      </c>
      <c r="F19" s="4"/>
      <c r="G19" s="4"/>
      <c r="H19" s="4"/>
      <c r="I19" s="5"/>
      <c r="N19" s="42" t="s">
        <v>111</v>
      </c>
      <c r="O19" s="42">
        <v>21.387899999999998</v>
      </c>
      <c r="P19" s="50">
        <v>18.687799999999999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42" t="s">
        <v>111</v>
      </c>
      <c r="O20" s="42">
        <v>21.430299999999999</v>
      </c>
      <c r="P20" s="42">
        <v>18.697900000000001</v>
      </c>
    </row>
    <row r="21" spans="1:16" x14ac:dyDescent="0.2">
      <c r="A21" s="4" t="s">
        <v>6</v>
      </c>
      <c r="B21" s="7"/>
      <c r="C21" s="4" t="s">
        <v>9</v>
      </c>
      <c r="D21" s="6"/>
      <c r="E21">
        <f>P22</f>
        <v>18.575099999999999</v>
      </c>
      <c r="F21" s="4">
        <f>AVERAGE(E21:E22)</f>
        <v>18.575099999999999</v>
      </c>
      <c r="G21" s="4">
        <f>SUM(F21,-F28)</f>
        <v>-1.7683999999999997</v>
      </c>
      <c r="H21" s="4"/>
      <c r="I21" s="5"/>
      <c r="N21" s="42" t="s">
        <v>100</v>
      </c>
      <c r="O21" s="42">
        <v>20.346499999999999</v>
      </c>
      <c r="P21" s="42">
        <v>18.706700000000001</v>
      </c>
    </row>
    <row r="22" spans="1:16" x14ac:dyDescent="0.2">
      <c r="A22" s="4" t="s">
        <v>6</v>
      </c>
      <c r="B22" s="7"/>
      <c r="C22" s="4" t="s">
        <v>9</v>
      </c>
      <c r="D22" s="4"/>
      <c r="E22" s="8" t="s">
        <v>7</v>
      </c>
      <c r="F22" s="4"/>
      <c r="G22" s="4"/>
      <c r="H22" s="4"/>
      <c r="I22" s="5"/>
      <c r="N22" s="42" t="s">
        <v>100</v>
      </c>
      <c r="O22" s="42">
        <v>20.343499999999999</v>
      </c>
      <c r="P22" s="42">
        <v>18.575099999999999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21</v>
      </c>
      <c r="D25" s="7"/>
      <c r="E25" s="10">
        <f>O19</f>
        <v>21.387899999999998</v>
      </c>
      <c r="F25" s="4">
        <f>AVERAGE(E25:E26)</f>
        <v>21.387899999999998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21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21</v>
      </c>
      <c r="D28" s="6"/>
      <c r="E28">
        <f>O22</f>
        <v>20.343499999999999</v>
      </c>
      <c r="F28" s="4">
        <f>AVERAGE(E28:E29)</f>
        <v>20.343499999999999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21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25</v>
      </c>
      <c r="H34" s="19" t="s">
        <v>26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25</v>
      </c>
      <c r="R34" s="19" t="s">
        <v>26</v>
      </c>
      <c r="S34" s="18" t="s">
        <v>11</v>
      </c>
    </row>
    <row r="35" spans="1:19" x14ac:dyDescent="0.2">
      <c r="A35" s="17" t="s">
        <v>20</v>
      </c>
      <c r="B35" s="16" t="s">
        <v>27</v>
      </c>
      <c r="C35" s="4" t="s">
        <v>9</v>
      </c>
      <c r="D35" s="4"/>
      <c r="E35" s="15">
        <f>P53</f>
        <v>20.304500000000001</v>
      </c>
      <c r="F35" s="4">
        <f>AVERAGE(E35)</f>
        <v>20.304500000000001</v>
      </c>
      <c r="G35" s="4">
        <f>SUM(F35,-F42)</f>
        <v>-1.6112000000000002</v>
      </c>
      <c r="H35" s="4">
        <f>SUM(G38,-G35)</f>
        <v>0.13810000000000144</v>
      </c>
      <c r="I35" s="14">
        <f>POWER(2,-H35)</f>
        <v>0.90871512693267753</v>
      </c>
      <c r="K35" s="17" t="s">
        <v>30</v>
      </c>
      <c r="L35" s="16" t="s">
        <v>27</v>
      </c>
      <c r="M35" s="4" t="s">
        <v>9</v>
      </c>
      <c r="N35" s="4"/>
      <c r="O35" s="15">
        <f>P53</f>
        <v>20.304500000000001</v>
      </c>
      <c r="P35" s="4">
        <f>AVERAGE(O35)</f>
        <v>20.304500000000001</v>
      </c>
      <c r="Q35" s="4">
        <f>SUM(P35,-P42)</f>
        <v>-1.6112000000000002</v>
      </c>
      <c r="R35" s="4">
        <f>SUM(Q38,-Q35)</f>
        <v>-1.7300000000002314E-2</v>
      </c>
      <c r="S35" s="14">
        <f>POWER(2,-R35)</f>
        <v>1.0120636318631329</v>
      </c>
    </row>
    <row r="36" spans="1:19" x14ac:dyDescent="0.2">
      <c r="A36" s="4" t="s">
        <v>5</v>
      </c>
      <c r="B36" s="7"/>
      <c r="C36" s="4" t="s">
        <v>9</v>
      </c>
      <c r="D36" s="7"/>
      <c r="F36" s="4"/>
      <c r="G36" s="4"/>
      <c r="H36" s="4"/>
      <c r="I36" s="5"/>
      <c r="K36" s="4" t="s">
        <v>5</v>
      </c>
      <c r="L36" s="7"/>
      <c r="M36" s="4" t="s">
        <v>9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9</v>
      </c>
      <c r="D38" s="6"/>
      <c r="E38">
        <f>P55</f>
        <v>18.557700000000001</v>
      </c>
      <c r="F38" s="4">
        <f>AVERAGE(E38:E39)</f>
        <v>18.557700000000001</v>
      </c>
      <c r="G38" s="4">
        <f>SUM(F38,-F45)</f>
        <v>-1.4730999999999987</v>
      </c>
      <c r="H38" s="4"/>
      <c r="I38" s="5"/>
      <c r="K38" s="4" t="s">
        <v>6</v>
      </c>
      <c r="L38" s="7"/>
      <c r="M38" s="4" t="s">
        <v>9</v>
      </c>
      <c r="N38" s="6"/>
      <c r="O38" s="15">
        <f>P54</f>
        <v>20.279499999999999</v>
      </c>
      <c r="P38" s="4">
        <f>AVERAGE(O38:O39)</f>
        <v>20.279499999999999</v>
      </c>
      <c r="Q38" s="4">
        <f>SUM(P38,-P45)</f>
        <v>-1.6285000000000025</v>
      </c>
      <c r="R38" s="4"/>
      <c r="S38" s="5"/>
    </row>
    <row r="39" spans="1:19" x14ac:dyDescent="0.2">
      <c r="A39" s="4" t="s">
        <v>6</v>
      </c>
      <c r="B39" s="7"/>
      <c r="C39" s="4" t="s">
        <v>9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9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21</v>
      </c>
      <c r="D42" s="7"/>
      <c r="E42" s="10">
        <f>O53</f>
        <v>21.915700000000001</v>
      </c>
      <c r="F42" s="4">
        <f>AVERAGE(E42)</f>
        <v>21.915700000000001</v>
      </c>
      <c r="G42" s="4"/>
      <c r="H42" s="4"/>
      <c r="I42" s="5"/>
      <c r="K42" s="4" t="s">
        <v>8</v>
      </c>
      <c r="L42" s="7"/>
      <c r="M42" s="4" t="s">
        <v>21</v>
      </c>
      <c r="N42" s="7"/>
      <c r="O42" s="10">
        <f>O53</f>
        <v>21.915700000000001</v>
      </c>
      <c r="P42" s="4">
        <f>AVERAGE(O42)</f>
        <v>21.915700000000001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21</v>
      </c>
      <c r="D43" s="7"/>
      <c r="F43" s="4"/>
      <c r="G43" s="4"/>
      <c r="H43" s="4"/>
      <c r="I43" s="5"/>
      <c r="K43" s="4" t="s">
        <v>5</v>
      </c>
      <c r="L43" s="7"/>
      <c r="M43" s="4" t="s">
        <v>21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21</v>
      </c>
      <c r="D45" s="6"/>
      <c r="E45">
        <f>O55</f>
        <v>20.030799999999999</v>
      </c>
      <c r="F45" s="4">
        <f>AVERAGE(E45:E46)</f>
        <v>20.030799999999999</v>
      </c>
      <c r="G45" s="4"/>
      <c r="H45" s="4"/>
      <c r="I45" s="5"/>
      <c r="K45" s="4" t="s">
        <v>6</v>
      </c>
      <c r="L45" s="7"/>
      <c r="M45" s="4" t="s">
        <v>21</v>
      </c>
      <c r="N45" s="6"/>
      <c r="O45" s="21">
        <f>O54</f>
        <v>21.908000000000001</v>
      </c>
      <c r="P45" s="4">
        <f>AVERAGE(O45:O46)</f>
        <v>21.908000000000001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21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21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25</v>
      </c>
      <c r="H50" s="19" t="s">
        <v>26</v>
      </c>
      <c r="I50" s="18" t="s">
        <v>11</v>
      </c>
    </row>
    <row r="51" spans="1:16" x14ac:dyDescent="0.2">
      <c r="A51" s="17" t="s">
        <v>20</v>
      </c>
      <c r="B51" s="16" t="s">
        <v>29</v>
      </c>
      <c r="C51" s="4" t="s">
        <v>9</v>
      </c>
      <c r="D51" s="4"/>
      <c r="E51" s="15">
        <f>P53</f>
        <v>20.304500000000001</v>
      </c>
      <c r="F51" s="4">
        <f>AVERAGE(E51:E52)</f>
        <v>20.304500000000001</v>
      </c>
      <c r="G51" s="4">
        <f>SUM(F51,-F58)</f>
        <v>-1.6112000000000002</v>
      </c>
      <c r="H51" s="4">
        <f>SUM(G54,-G51)</f>
        <v>-0.22409999999999997</v>
      </c>
      <c r="I51" s="14">
        <f>POWER(2,-H51)</f>
        <v>1.1680483547496061</v>
      </c>
    </row>
    <row r="52" spans="1:16" x14ac:dyDescent="0.2">
      <c r="A52" s="4" t="s">
        <v>5</v>
      </c>
      <c r="B52" s="7"/>
      <c r="C52" s="4" t="s">
        <v>9</v>
      </c>
      <c r="D52" s="7"/>
      <c r="E52" s="8" t="s">
        <v>7</v>
      </c>
      <c r="F52" s="4"/>
      <c r="G52" s="4"/>
      <c r="H52" s="4"/>
      <c r="I52" s="5"/>
      <c r="O52" s="13" t="s">
        <v>21</v>
      </c>
      <c r="P52" s="13" t="s">
        <v>9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3" t="s">
        <v>112</v>
      </c>
      <c r="O53" s="43">
        <v>21.915700000000001</v>
      </c>
      <c r="P53" s="44">
        <v>20.304500000000001</v>
      </c>
    </row>
    <row r="54" spans="1:16" x14ac:dyDescent="0.2">
      <c r="A54" s="4" t="s">
        <v>6</v>
      </c>
      <c r="B54" s="7"/>
      <c r="C54" s="4" t="s">
        <v>9</v>
      </c>
      <c r="D54" s="6"/>
      <c r="E54">
        <f>P56</f>
        <v>18.4087</v>
      </c>
      <c r="F54" s="4">
        <f>AVERAGE(E54:E55)</f>
        <v>18.4087</v>
      </c>
      <c r="G54" s="4">
        <f>SUM(F54,-F61)</f>
        <v>-1.8353000000000002</v>
      </c>
      <c r="H54" s="4"/>
      <c r="I54" s="5"/>
      <c r="N54" s="43" t="s">
        <v>112</v>
      </c>
      <c r="O54" s="43">
        <v>21.908000000000001</v>
      </c>
      <c r="P54" s="44">
        <v>20.279499999999999</v>
      </c>
    </row>
    <row r="55" spans="1:16" x14ac:dyDescent="0.2">
      <c r="A55" s="4" t="s">
        <v>6</v>
      </c>
      <c r="B55" s="7"/>
      <c r="C55" s="4" t="s">
        <v>9</v>
      </c>
      <c r="D55" s="4"/>
      <c r="E55" s="8" t="s">
        <v>7</v>
      </c>
      <c r="F55" s="4"/>
      <c r="G55" s="4"/>
      <c r="H55" s="4"/>
      <c r="I55" s="5"/>
      <c r="N55" s="43" t="s">
        <v>101</v>
      </c>
      <c r="O55" s="43">
        <v>20.030799999999999</v>
      </c>
      <c r="P55" s="44">
        <v>18.557700000000001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3" t="s">
        <v>101</v>
      </c>
      <c r="O56" s="43">
        <v>20.244</v>
      </c>
      <c r="P56" s="44">
        <v>18.4087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21</v>
      </c>
      <c r="D58" s="7"/>
      <c r="E58" s="10">
        <f>O53</f>
        <v>21.915700000000001</v>
      </c>
      <c r="F58" s="4">
        <f>AVERAGE(E58:E59)</f>
        <v>21.915700000000001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21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21</v>
      </c>
      <c r="D61" s="6"/>
      <c r="E61">
        <f>O56</f>
        <v>20.244</v>
      </c>
      <c r="F61" s="4">
        <f>AVERAGE(E61:E62)</f>
        <v>20.244</v>
      </c>
      <c r="G61" s="4"/>
      <c r="H61" s="4"/>
      <c r="I61" s="5"/>
    </row>
    <row r="62" spans="1:16" x14ac:dyDescent="0.2">
      <c r="A62" s="4" t="s">
        <v>6</v>
      </c>
      <c r="B62" s="7"/>
      <c r="C62" s="4" t="s">
        <v>21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25</v>
      </c>
      <c r="H66" s="19" t="s">
        <v>26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25</v>
      </c>
      <c r="R66" s="19" t="s">
        <v>26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25</v>
      </c>
      <c r="BM66" s="19" t="s">
        <v>26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25</v>
      </c>
      <c r="BW66" s="19" t="s">
        <v>26</v>
      </c>
      <c r="BX66" s="18" t="s">
        <v>11</v>
      </c>
    </row>
    <row r="67" spans="1:76" x14ac:dyDescent="0.2">
      <c r="A67" s="17" t="s">
        <v>23</v>
      </c>
      <c r="B67" s="16" t="s">
        <v>27</v>
      </c>
      <c r="C67" s="4" t="s">
        <v>9</v>
      </c>
      <c r="D67" s="4"/>
      <c r="E67" s="15">
        <f>P87</f>
        <v>19.4438</v>
      </c>
      <c r="F67" s="4">
        <f>AVERAGE(E67)</f>
        <v>19.4438</v>
      </c>
      <c r="G67" s="4">
        <f>SUM(F67,-F74)</f>
        <v>-1.7347999999999999</v>
      </c>
      <c r="H67" s="4">
        <f>SUM(G70,-G67)</f>
        <v>0.11949999999999861</v>
      </c>
      <c r="I67" s="14">
        <f>POWER(2,-H67)</f>
        <v>0.92050661863243544</v>
      </c>
      <c r="K67" s="17" t="s">
        <v>32</v>
      </c>
      <c r="L67" s="16" t="s">
        <v>27</v>
      </c>
      <c r="M67" s="4" t="s">
        <v>9</v>
      </c>
      <c r="N67" s="4"/>
      <c r="O67" s="15">
        <f>P87</f>
        <v>19.4438</v>
      </c>
      <c r="P67" s="4">
        <f>AVERAGE(O67)</f>
        <v>19.4438</v>
      </c>
      <c r="Q67" s="4">
        <f>SUM(P67,-P74)</f>
        <v>-1.7347999999999999</v>
      </c>
      <c r="R67" s="4">
        <f>SUM(Q70,-Q67)</f>
        <v>-0.10639999999999716</v>
      </c>
      <c r="S67" s="14">
        <f>POWER(2,-R67)</f>
        <v>1.0765385632774831</v>
      </c>
      <c r="BF67" s="17" t="s">
        <v>20</v>
      </c>
      <c r="BG67" s="16" t="s">
        <v>27</v>
      </c>
      <c r="BH67" s="4" t="s">
        <v>9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30</v>
      </c>
      <c r="BQ67" s="16" t="s">
        <v>27</v>
      </c>
      <c r="BR67" s="4" t="s">
        <v>9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9</v>
      </c>
      <c r="D68" s="7"/>
      <c r="F68" s="4"/>
      <c r="G68" s="4"/>
      <c r="H68" s="4"/>
      <c r="I68" s="5"/>
      <c r="K68" s="4" t="s">
        <v>5</v>
      </c>
      <c r="L68" s="7"/>
      <c r="M68" s="4" t="s">
        <v>9</v>
      </c>
      <c r="N68" s="7"/>
      <c r="P68" s="4"/>
      <c r="Q68" s="4"/>
      <c r="R68" s="4"/>
      <c r="S68" s="5"/>
      <c r="BF68" s="4" t="s">
        <v>5</v>
      </c>
      <c r="BG68" s="7"/>
      <c r="BH68" s="4" t="s">
        <v>9</v>
      </c>
      <c r="BI68" s="7"/>
      <c r="BK68" s="4"/>
      <c r="BL68" s="4"/>
      <c r="BM68" s="4"/>
      <c r="BN68" s="5"/>
      <c r="BP68" s="4" t="s">
        <v>5</v>
      </c>
      <c r="BQ68" s="7"/>
      <c r="BR68" s="4" t="s">
        <v>9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9</v>
      </c>
      <c r="D70" s="6"/>
      <c r="E70">
        <f>P89</f>
        <v>20.1373</v>
      </c>
      <c r="F70" s="4">
        <f>AVERAGE(E70:E71)</f>
        <v>20.1373</v>
      </c>
      <c r="G70" s="4">
        <f>SUM(F70,-F77)</f>
        <v>-1.6153000000000013</v>
      </c>
      <c r="H70" s="4"/>
      <c r="I70" s="5"/>
      <c r="K70" s="4" t="s">
        <v>6</v>
      </c>
      <c r="L70" s="7"/>
      <c r="M70" s="4" t="s">
        <v>9</v>
      </c>
      <c r="N70" s="6"/>
      <c r="O70" s="15">
        <f>P88</f>
        <v>19.516200000000001</v>
      </c>
      <c r="P70" s="4">
        <f>AVERAGE(O70:O71)</f>
        <v>19.516200000000001</v>
      </c>
      <c r="Q70" s="4">
        <f>SUM(P70,-P77)</f>
        <v>-1.8411999999999971</v>
      </c>
      <c r="R70" s="4"/>
      <c r="S70" s="5"/>
      <c r="BF70" s="4" t="s">
        <v>6</v>
      </c>
      <c r="BG70" s="7"/>
      <c r="BH70" s="4" t="s">
        <v>9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9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9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9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9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9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21</v>
      </c>
      <c r="D74" s="7"/>
      <c r="E74" s="10">
        <f>O87</f>
        <v>21.178599999999999</v>
      </c>
      <c r="F74" s="4">
        <f>AVERAGE(E74)</f>
        <v>21.178599999999999</v>
      </c>
      <c r="G74" s="4"/>
      <c r="H74" s="4"/>
      <c r="I74" s="5"/>
      <c r="K74" s="4" t="s">
        <v>8</v>
      </c>
      <c r="L74" s="7"/>
      <c r="M74" s="4" t="s">
        <v>21</v>
      </c>
      <c r="N74" s="7"/>
      <c r="O74" s="10">
        <f>O87</f>
        <v>21.178599999999999</v>
      </c>
      <c r="P74" s="4">
        <f>AVERAGE(O74)</f>
        <v>21.178599999999999</v>
      </c>
      <c r="Q74" s="4"/>
      <c r="R74" s="4"/>
      <c r="S74" s="5"/>
      <c r="BF74" s="4" t="s">
        <v>8</v>
      </c>
      <c r="BG74" s="7"/>
      <c r="BH74" s="4" t="s">
        <v>21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21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21</v>
      </c>
      <c r="D75" s="7"/>
      <c r="F75" s="4"/>
      <c r="G75" s="4"/>
      <c r="H75" s="4"/>
      <c r="I75" s="5"/>
      <c r="K75" s="4" t="s">
        <v>5</v>
      </c>
      <c r="L75" s="7"/>
      <c r="M75" s="4" t="s">
        <v>21</v>
      </c>
      <c r="N75" s="7"/>
      <c r="P75" s="4"/>
      <c r="Q75" s="4"/>
      <c r="R75" s="4"/>
      <c r="S75" s="5"/>
      <c r="BF75" s="4" t="s">
        <v>5</v>
      </c>
      <c r="BG75" s="7"/>
      <c r="BH75" s="4" t="s">
        <v>21</v>
      </c>
      <c r="BI75" s="7"/>
      <c r="BK75" s="4"/>
      <c r="BL75" s="4"/>
      <c r="BM75" s="4"/>
      <c r="BN75" s="5"/>
      <c r="BP75" s="4" t="s">
        <v>5</v>
      </c>
      <c r="BQ75" s="7"/>
      <c r="BR75" s="4" t="s">
        <v>21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21</v>
      </c>
      <c r="D77" s="6"/>
      <c r="E77">
        <f>O89</f>
        <v>21.752600000000001</v>
      </c>
      <c r="F77" s="4">
        <f>AVERAGE(E77:E78)</f>
        <v>21.752600000000001</v>
      </c>
      <c r="G77" s="4"/>
      <c r="H77" s="4"/>
      <c r="I77" s="5"/>
      <c r="K77" s="4" t="s">
        <v>6</v>
      </c>
      <c r="L77" s="7"/>
      <c r="M77" s="4" t="s">
        <v>21</v>
      </c>
      <c r="N77" s="6"/>
      <c r="O77" s="21">
        <f>O88</f>
        <v>21.357399999999998</v>
      </c>
      <c r="P77" s="4">
        <f>AVERAGE(O77:O78)</f>
        <v>21.357399999999998</v>
      </c>
      <c r="Q77" s="4"/>
      <c r="R77" s="4"/>
      <c r="S77" s="5"/>
      <c r="BF77" s="4" t="s">
        <v>6</v>
      </c>
      <c r="BG77" s="7"/>
      <c r="BH77" s="4" t="s">
        <v>21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21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21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21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21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21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25</v>
      </c>
      <c r="H82" s="19" t="s">
        <v>26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25</v>
      </c>
      <c r="BM82" s="19" t="s">
        <v>26</v>
      </c>
      <c r="BN82" s="18" t="s">
        <v>11</v>
      </c>
    </row>
    <row r="83" spans="1:73" x14ac:dyDescent="0.2">
      <c r="A83" s="17" t="s">
        <v>23</v>
      </c>
      <c r="B83" s="16" t="s">
        <v>29</v>
      </c>
      <c r="C83" s="4" t="s">
        <v>9</v>
      </c>
      <c r="D83" s="4"/>
      <c r="E83" s="15">
        <f>P87</f>
        <v>19.4438</v>
      </c>
      <c r="F83" s="4">
        <f>AVERAGE(E83:E84)</f>
        <v>19.4438</v>
      </c>
      <c r="G83" s="4">
        <f>SUM(F83,-F90)</f>
        <v>-1.7347999999999999</v>
      </c>
      <c r="H83" s="4">
        <f>SUM(G86,-G83)</f>
        <v>-0.33389999999999986</v>
      </c>
      <c r="I83" s="14">
        <f>POWER(2,-H83)</f>
        <v>1.2604160231737827</v>
      </c>
      <c r="BF83" s="17" t="s">
        <v>20</v>
      </c>
      <c r="BG83" s="16" t="s">
        <v>29</v>
      </c>
      <c r="BH83" s="4" t="s">
        <v>9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9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9</v>
      </c>
      <c r="BI84" s="7"/>
      <c r="BJ84" s="8" t="s">
        <v>7</v>
      </c>
      <c r="BK84" s="4"/>
      <c r="BL84" s="4"/>
      <c r="BM84" s="4"/>
      <c r="BN84" s="5"/>
      <c r="BT84" s="13" t="s">
        <v>21</v>
      </c>
      <c r="BU84" s="13" t="s">
        <v>9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31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9</v>
      </c>
      <c r="D86" s="6"/>
      <c r="E86">
        <f>P90</f>
        <v>19.72</v>
      </c>
      <c r="F86" s="4">
        <f>AVERAGE(E86:E87)</f>
        <v>19.72</v>
      </c>
      <c r="G86" s="4">
        <f>SUM(F86,-F93)</f>
        <v>-2.0686999999999998</v>
      </c>
      <c r="H86" s="4"/>
      <c r="I86" s="5"/>
      <c r="O86" s="13" t="s">
        <v>21</v>
      </c>
      <c r="P86" s="13" t="s">
        <v>9</v>
      </c>
      <c r="BF86" s="4" t="s">
        <v>6</v>
      </c>
      <c r="BG86" s="7"/>
      <c r="BH86" s="4" t="s">
        <v>9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31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9</v>
      </c>
      <c r="D87" s="4"/>
      <c r="E87" s="8" t="s">
        <v>7</v>
      </c>
      <c r="F87" s="4"/>
      <c r="G87" s="4"/>
      <c r="H87" s="4"/>
      <c r="I87" s="5"/>
      <c r="N87" s="43" t="s">
        <v>113</v>
      </c>
      <c r="O87" s="43">
        <v>21.178599999999999</v>
      </c>
      <c r="P87" s="44">
        <v>19.4438</v>
      </c>
      <c r="BF87" s="4" t="s">
        <v>6</v>
      </c>
      <c r="BG87" s="7"/>
      <c r="BH87" s="4" t="s">
        <v>9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3" t="s">
        <v>113</v>
      </c>
      <c r="O88" s="43">
        <v>21.357399999999998</v>
      </c>
      <c r="P88" s="44">
        <v>19.516200000000001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43" t="s">
        <v>102</v>
      </c>
      <c r="O89" s="43">
        <v>21.752600000000001</v>
      </c>
      <c r="P89" s="44">
        <v>20.1373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21</v>
      </c>
      <c r="D90" s="7"/>
      <c r="E90" s="10">
        <f>O87</f>
        <v>21.178599999999999</v>
      </c>
      <c r="F90" s="4">
        <f>AVERAGE(E90:E91)</f>
        <v>21.178599999999999</v>
      </c>
      <c r="G90" s="4"/>
      <c r="H90" s="4"/>
      <c r="I90" s="5"/>
      <c r="N90" s="43" t="s">
        <v>102</v>
      </c>
      <c r="O90" s="43">
        <v>21.788699999999999</v>
      </c>
      <c r="P90" s="44">
        <v>19.72</v>
      </c>
      <c r="BF90" s="4" t="s">
        <v>8</v>
      </c>
      <c r="BG90" s="7"/>
      <c r="BH90" s="4" t="s">
        <v>21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21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21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21</v>
      </c>
      <c r="D93" s="6"/>
      <c r="E93">
        <f>O90</f>
        <v>21.788699999999999</v>
      </c>
      <c r="F93" s="4">
        <f>AVERAGE(E93:E94)</f>
        <v>21.788699999999999</v>
      </c>
      <c r="G93" s="4"/>
      <c r="H93" s="4"/>
      <c r="I93" s="5"/>
      <c r="BF93" s="4" t="s">
        <v>6</v>
      </c>
      <c r="BG93" s="7"/>
      <c r="BH93" s="4" t="s">
        <v>21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21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21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25</v>
      </c>
      <c r="H98" s="19" t="s">
        <v>26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25</v>
      </c>
      <c r="R98" s="19" t="s">
        <v>26</v>
      </c>
      <c r="S98" s="18" t="s">
        <v>11</v>
      </c>
    </row>
    <row r="99" spans="1:19" x14ac:dyDescent="0.2">
      <c r="A99" s="17" t="s">
        <v>24</v>
      </c>
      <c r="B99" s="16" t="s">
        <v>27</v>
      </c>
      <c r="C99" s="4" t="s">
        <v>9</v>
      </c>
      <c r="D99" s="4"/>
      <c r="E99" s="15">
        <f>P119</f>
        <v>18.4483</v>
      </c>
      <c r="F99" s="4">
        <f>AVERAGE(E99)</f>
        <v>18.4483</v>
      </c>
      <c r="G99" s="4">
        <f>SUM(F99,-F106)</f>
        <v>-3.0549999999999997</v>
      </c>
      <c r="H99" s="4">
        <f>SUM(G102,-G99)</f>
        <v>0.91850000000000165</v>
      </c>
      <c r="I99" s="14">
        <f>POWER(2,-H99)</f>
        <v>0.52905880784990167</v>
      </c>
      <c r="K99" s="17" t="s">
        <v>33</v>
      </c>
      <c r="L99" s="16" t="s">
        <v>27</v>
      </c>
      <c r="M99" s="4" t="s">
        <v>9</v>
      </c>
      <c r="N99" s="4"/>
      <c r="O99" s="15">
        <f>P119</f>
        <v>18.4483</v>
      </c>
      <c r="P99" s="4">
        <f>AVERAGE(O99)</f>
        <v>18.4483</v>
      </c>
      <c r="Q99" s="4">
        <f>SUM(P99,-P106)</f>
        <v>-3.0549999999999997</v>
      </c>
      <c r="R99" s="4">
        <f>SUM(Q102,-Q99)</f>
        <v>-3.7800000000000722E-2</v>
      </c>
      <c r="S99" s="14">
        <f>POWER(2,-R99)</f>
        <v>1.0265472261922801</v>
      </c>
    </row>
    <row r="100" spans="1:19" x14ac:dyDescent="0.2">
      <c r="A100" s="4" t="s">
        <v>5</v>
      </c>
      <c r="B100" s="7"/>
      <c r="C100" s="4" t="s">
        <v>9</v>
      </c>
      <c r="D100" s="7"/>
      <c r="F100" s="4"/>
      <c r="G100" s="4"/>
      <c r="H100" s="4"/>
      <c r="I100" s="5"/>
      <c r="K100" s="4" t="s">
        <v>5</v>
      </c>
      <c r="L100" s="7"/>
      <c r="M100" s="4" t="s">
        <v>9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9</v>
      </c>
      <c r="D102" s="6"/>
      <c r="E102">
        <f>P121</f>
        <v>19.274100000000001</v>
      </c>
      <c r="F102" s="4">
        <f>AVERAGE(E102:E103)</f>
        <v>19.274100000000001</v>
      </c>
      <c r="G102" s="4">
        <f>SUM(F102,-F109)</f>
        <v>-2.1364999999999981</v>
      </c>
      <c r="H102" s="4"/>
      <c r="I102" s="5"/>
      <c r="K102" s="4" t="s">
        <v>6</v>
      </c>
      <c r="L102" s="7"/>
      <c r="M102" s="4" t="s">
        <v>9</v>
      </c>
      <c r="N102" s="6"/>
      <c r="O102" s="15">
        <f>P120</f>
        <v>18.488499999999998</v>
      </c>
      <c r="P102" s="4">
        <f>AVERAGE(O102:O103)</f>
        <v>18.488499999999998</v>
      </c>
      <c r="Q102" s="4">
        <f>SUM(P102,-P109)</f>
        <v>-3.0928000000000004</v>
      </c>
      <c r="R102" s="4"/>
      <c r="S102" s="5"/>
    </row>
    <row r="103" spans="1:19" x14ac:dyDescent="0.2">
      <c r="A103" s="4" t="s">
        <v>6</v>
      </c>
      <c r="B103" s="7"/>
      <c r="C103" s="4" t="s">
        <v>9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9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21</v>
      </c>
      <c r="D106" s="7"/>
      <c r="E106" s="10">
        <f>O119</f>
        <v>21.503299999999999</v>
      </c>
      <c r="F106" s="4">
        <f>AVERAGE(E106)</f>
        <v>21.503299999999999</v>
      </c>
      <c r="G106" s="4"/>
      <c r="H106" s="4"/>
      <c r="I106" s="5"/>
      <c r="K106" s="4" t="s">
        <v>8</v>
      </c>
      <c r="L106" s="7"/>
      <c r="M106" s="4" t="s">
        <v>21</v>
      </c>
      <c r="N106" s="7"/>
      <c r="O106" s="10">
        <f>O119</f>
        <v>21.503299999999999</v>
      </c>
      <c r="P106" s="4">
        <f>AVERAGE(O106)</f>
        <v>21.503299999999999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21</v>
      </c>
      <c r="D107" s="7"/>
      <c r="F107" s="4"/>
      <c r="G107" s="4"/>
      <c r="H107" s="4"/>
      <c r="I107" s="5"/>
      <c r="K107" s="4" t="s">
        <v>5</v>
      </c>
      <c r="L107" s="7"/>
      <c r="M107" s="4" t="s">
        <v>21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21</v>
      </c>
      <c r="D109" s="6"/>
      <c r="E109">
        <f>O121</f>
        <v>21.410599999999999</v>
      </c>
      <c r="F109" s="4">
        <f>AVERAGE(E109:E110)</f>
        <v>21.410599999999999</v>
      </c>
      <c r="G109" s="4"/>
      <c r="H109" s="4"/>
      <c r="I109" s="5"/>
      <c r="K109" s="4" t="s">
        <v>6</v>
      </c>
      <c r="L109" s="7"/>
      <c r="M109" s="4" t="s">
        <v>21</v>
      </c>
      <c r="N109" s="6"/>
      <c r="O109" s="21">
        <f>O120</f>
        <v>21.581299999999999</v>
      </c>
      <c r="P109" s="4">
        <f>AVERAGE(O109:O110)</f>
        <v>21.581299999999999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21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21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25</v>
      </c>
      <c r="H114" s="19" t="s">
        <v>26</v>
      </c>
      <c r="I114" s="18" t="s">
        <v>11</v>
      </c>
    </row>
    <row r="115" spans="1:16" x14ac:dyDescent="0.2">
      <c r="A115" s="17" t="s">
        <v>24</v>
      </c>
      <c r="B115" s="16" t="s">
        <v>29</v>
      </c>
      <c r="C115" s="4" t="s">
        <v>9</v>
      </c>
      <c r="D115" s="4"/>
      <c r="E115" s="15">
        <f>P119</f>
        <v>18.4483</v>
      </c>
      <c r="F115" s="4">
        <f>AVERAGE(E115:E116)</f>
        <v>18.4483</v>
      </c>
      <c r="G115" s="4">
        <f>SUM(F115,-F122)</f>
        <v>-3.0549999999999997</v>
      </c>
      <c r="H115" s="4">
        <f>SUM(G118,-G115)</f>
        <v>1.0216999999999992</v>
      </c>
      <c r="I115" s="14">
        <f>POWER(2,-H115)</f>
        <v>0.49253563070482792</v>
      </c>
    </row>
    <row r="116" spans="1:16" x14ac:dyDescent="0.2">
      <c r="A116" s="4" t="s">
        <v>5</v>
      </c>
      <c r="B116" s="7"/>
      <c r="C116" s="4" t="s">
        <v>9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9</v>
      </c>
      <c r="D118" s="6"/>
      <c r="E118">
        <f>P122</f>
        <v>19.347799999999999</v>
      </c>
      <c r="F118" s="4">
        <f>AVERAGE(E118:E119)</f>
        <v>19.347799999999999</v>
      </c>
      <c r="G118" s="4">
        <f>SUM(F118,-F125)</f>
        <v>-2.0333000000000006</v>
      </c>
      <c r="H118" s="4"/>
      <c r="I118" s="5"/>
      <c r="O118" s="13" t="s">
        <v>21</v>
      </c>
      <c r="P118" s="13" t="s">
        <v>9</v>
      </c>
    </row>
    <row r="119" spans="1:16" x14ac:dyDescent="0.2">
      <c r="A119" s="4" t="s">
        <v>6</v>
      </c>
      <c r="B119" s="7"/>
      <c r="C119" s="4" t="s">
        <v>9</v>
      </c>
      <c r="D119" s="4"/>
      <c r="E119" s="8" t="s">
        <v>7</v>
      </c>
      <c r="F119" s="4"/>
      <c r="G119" s="4"/>
      <c r="H119" s="4"/>
      <c r="I119" s="5"/>
      <c r="N119" s="45" t="s">
        <v>114</v>
      </c>
      <c r="O119" s="45">
        <v>21.503299999999999</v>
      </c>
      <c r="P119" s="45">
        <v>18.4483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5" t="s">
        <v>115</v>
      </c>
      <c r="O120" s="45">
        <v>21.581299999999999</v>
      </c>
      <c r="P120" s="45">
        <v>18.488499999999998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45" t="s">
        <v>103</v>
      </c>
      <c r="O121" s="45">
        <v>21.410599999999999</v>
      </c>
      <c r="P121" s="45">
        <v>19.274100000000001</v>
      </c>
    </row>
    <row r="122" spans="1:16" ht="17" thickTop="1" x14ac:dyDescent="0.2">
      <c r="A122" s="4" t="s">
        <v>8</v>
      </c>
      <c r="B122" s="7"/>
      <c r="C122" s="4" t="s">
        <v>21</v>
      </c>
      <c r="D122" s="7"/>
      <c r="E122" s="10">
        <f>O119</f>
        <v>21.503299999999999</v>
      </c>
      <c r="F122" s="4">
        <f>AVERAGE(E122:E123)</f>
        <v>21.503299999999999</v>
      </c>
      <c r="G122" s="4"/>
      <c r="H122" s="4"/>
      <c r="I122" s="5"/>
      <c r="N122" s="45" t="s">
        <v>103</v>
      </c>
      <c r="O122" s="45">
        <v>21.3811</v>
      </c>
      <c r="P122" s="45">
        <v>19.347799999999999</v>
      </c>
    </row>
    <row r="123" spans="1:16" x14ac:dyDescent="0.2">
      <c r="A123" s="4" t="s">
        <v>5</v>
      </c>
      <c r="B123" s="7"/>
      <c r="C123" s="4" t="s">
        <v>21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21</v>
      </c>
      <c r="D125" s="6"/>
      <c r="E125">
        <f>O122</f>
        <v>21.3811</v>
      </c>
      <c r="F125" s="4">
        <f>AVERAGE(E125:E126)</f>
        <v>21.3811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21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25</v>
      </c>
      <c r="H130" s="19" t="s">
        <v>26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25</v>
      </c>
      <c r="R130" s="19" t="s">
        <v>26</v>
      </c>
      <c r="S130" s="18" t="s">
        <v>11</v>
      </c>
    </row>
    <row r="131" spans="1:19" x14ac:dyDescent="0.2">
      <c r="A131" s="17" t="s">
        <v>10</v>
      </c>
      <c r="B131" s="16" t="s">
        <v>27</v>
      </c>
      <c r="C131" s="4" t="s">
        <v>9</v>
      </c>
      <c r="D131" s="4"/>
      <c r="E131" s="15">
        <f>P151</f>
        <v>18.889900000000001</v>
      </c>
      <c r="F131" s="4">
        <f>AVERAGE(E131)</f>
        <v>18.889900000000001</v>
      </c>
      <c r="G131" s="4">
        <f>SUM(F131,-F138)</f>
        <v>-2.5867000000000004</v>
      </c>
      <c r="H131" s="4">
        <f>SUM(G134,-G131)</f>
        <v>0.15490000000000137</v>
      </c>
      <c r="I131" s="14">
        <f>POWER(2,-H131)</f>
        <v>0.89819462883373868</v>
      </c>
      <c r="K131" s="17" t="s">
        <v>34</v>
      </c>
      <c r="L131" s="16" t="s">
        <v>27</v>
      </c>
      <c r="M131" s="4" t="s">
        <v>9</v>
      </c>
      <c r="N131" s="4"/>
      <c r="O131" s="15">
        <f>P151</f>
        <v>18.889900000000001</v>
      </c>
      <c r="P131" s="4">
        <f>AVERAGE(O131)</f>
        <v>18.889900000000001</v>
      </c>
      <c r="Q131" s="4">
        <f>SUM(P131,-P138)</f>
        <v>-2.5867000000000004</v>
      </c>
      <c r="R131" s="4">
        <f>SUM(Q134,-Q131)</f>
        <v>-0.60889999999999844</v>
      </c>
      <c r="S131" s="14">
        <f>POWER(2,-R131)</f>
        <v>1.5250959379975624</v>
      </c>
    </row>
    <row r="132" spans="1:19" x14ac:dyDescent="0.2">
      <c r="A132" s="4" t="s">
        <v>5</v>
      </c>
      <c r="B132" s="7"/>
      <c r="C132" s="4" t="s">
        <v>9</v>
      </c>
      <c r="D132" s="7"/>
      <c r="F132" s="4"/>
      <c r="G132" s="4"/>
      <c r="H132" s="4"/>
      <c r="I132" s="5"/>
      <c r="K132" s="4" t="s">
        <v>5</v>
      </c>
      <c r="L132" s="7"/>
      <c r="M132" s="4" t="s">
        <v>9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9</v>
      </c>
      <c r="D134" s="6"/>
      <c r="E134">
        <f>P153</f>
        <v>18.4648</v>
      </c>
      <c r="F134" s="4">
        <f>AVERAGE(E134:E135)</f>
        <v>18.4648</v>
      </c>
      <c r="G134" s="4">
        <f>SUM(F134,-F141)</f>
        <v>-2.4317999999999991</v>
      </c>
      <c r="H134" s="4"/>
      <c r="I134" s="5"/>
      <c r="K134" s="4" t="s">
        <v>6</v>
      </c>
      <c r="L134" s="7"/>
      <c r="M134" s="4" t="s">
        <v>9</v>
      </c>
      <c r="N134" s="6"/>
      <c r="O134" s="15">
        <f>P152</f>
        <v>18.897200000000002</v>
      </c>
      <c r="P134" s="4">
        <f>AVERAGE(O134:O135)</f>
        <v>18.897200000000002</v>
      </c>
      <c r="Q134" s="4">
        <f>SUM(P134,-P141)</f>
        <v>-3.1955999999999989</v>
      </c>
      <c r="R134" s="4"/>
      <c r="S134" s="5"/>
    </row>
    <row r="135" spans="1:19" x14ac:dyDescent="0.2">
      <c r="A135" s="4" t="s">
        <v>6</v>
      </c>
      <c r="B135" s="7"/>
      <c r="C135" s="4" t="s">
        <v>9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9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21</v>
      </c>
      <c r="D138" s="7"/>
      <c r="E138" s="10">
        <f>O151</f>
        <v>21.476600000000001</v>
      </c>
      <c r="F138" s="4">
        <f>AVERAGE(E138)</f>
        <v>21.476600000000001</v>
      </c>
      <c r="G138" s="4"/>
      <c r="H138" s="4"/>
      <c r="I138" s="5"/>
      <c r="K138" s="4" t="s">
        <v>8</v>
      </c>
      <c r="L138" s="7"/>
      <c r="M138" s="4" t="s">
        <v>21</v>
      </c>
      <c r="N138" s="7"/>
      <c r="O138" s="10">
        <f>O151</f>
        <v>21.476600000000001</v>
      </c>
      <c r="P138" s="4">
        <f>AVERAGE(O138)</f>
        <v>21.476600000000001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21</v>
      </c>
      <c r="D139" s="7"/>
      <c r="F139" s="4"/>
      <c r="G139" s="4"/>
      <c r="H139" s="4"/>
      <c r="I139" s="5"/>
      <c r="K139" s="4" t="s">
        <v>5</v>
      </c>
      <c r="L139" s="7"/>
      <c r="M139" s="4" t="s">
        <v>21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21</v>
      </c>
      <c r="D141" s="6"/>
      <c r="E141">
        <f>O153</f>
        <v>20.896599999999999</v>
      </c>
      <c r="F141" s="4">
        <f>AVERAGE(E141:E142)</f>
        <v>20.896599999999999</v>
      </c>
      <c r="G141" s="4"/>
      <c r="H141" s="4"/>
      <c r="I141" s="5"/>
      <c r="K141" s="4" t="s">
        <v>6</v>
      </c>
      <c r="L141" s="7"/>
      <c r="M141" s="4" t="s">
        <v>21</v>
      </c>
      <c r="N141" s="6"/>
      <c r="O141" s="21">
        <f>O152</f>
        <v>22.0928</v>
      </c>
      <c r="P141" s="4">
        <f>AVERAGE(O141:O142)</f>
        <v>22.0928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21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21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25</v>
      </c>
      <c r="H146" s="19" t="s">
        <v>26</v>
      </c>
      <c r="I146" s="18" t="s">
        <v>11</v>
      </c>
    </row>
    <row r="147" spans="1:16" x14ac:dyDescent="0.2">
      <c r="A147" s="17" t="s">
        <v>10</v>
      </c>
      <c r="B147" s="16" t="s">
        <v>29</v>
      </c>
      <c r="C147" s="4" t="s">
        <v>9</v>
      </c>
      <c r="D147" s="4"/>
      <c r="E147" s="15">
        <f>P151</f>
        <v>18.889900000000001</v>
      </c>
      <c r="F147" s="4">
        <f>AVERAGE(E147:E148)</f>
        <v>18.889900000000001</v>
      </c>
      <c r="G147" s="4">
        <f>SUM(F147,-F154)</f>
        <v>-2.5867000000000004</v>
      </c>
      <c r="H147" s="4">
        <f>SUM(G150,-G147)</f>
        <v>0.11139999999999972</v>
      </c>
      <c r="I147" s="14">
        <f>POWER(2,-H147)</f>
        <v>0.92568933136397369</v>
      </c>
    </row>
    <row r="148" spans="1:16" x14ac:dyDescent="0.2">
      <c r="A148" s="4" t="s">
        <v>5</v>
      </c>
      <c r="B148" s="7"/>
      <c r="C148" s="4" t="s">
        <v>9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9</v>
      </c>
      <c r="D150" s="6"/>
      <c r="E150">
        <f>P154</f>
        <v>18.445</v>
      </c>
      <c r="F150" s="4">
        <f>AVERAGE(E150:E151)</f>
        <v>18.445</v>
      </c>
      <c r="G150" s="4">
        <f>SUM(F150,-F157)</f>
        <v>-2.4753000000000007</v>
      </c>
      <c r="H150" s="4"/>
      <c r="I150" s="5"/>
      <c r="O150" s="13" t="s">
        <v>21</v>
      </c>
      <c r="P150" s="13" t="s">
        <v>9</v>
      </c>
    </row>
    <row r="151" spans="1:16" x14ac:dyDescent="0.2">
      <c r="A151" s="4" t="s">
        <v>6</v>
      </c>
      <c r="B151" s="7"/>
      <c r="C151" s="4" t="s">
        <v>9</v>
      </c>
      <c r="D151" s="4"/>
      <c r="E151" s="8" t="s">
        <v>7</v>
      </c>
      <c r="F151" s="4"/>
      <c r="G151" s="4"/>
      <c r="H151" s="4"/>
      <c r="I151" s="5"/>
      <c r="N151" s="46" t="s">
        <v>116</v>
      </c>
      <c r="O151" s="46">
        <v>21.476600000000001</v>
      </c>
      <c r="P151" s="46">
        <v>18.889900000000001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46" t="s">
        <v>116</v>
      </c>
      <c r="O152" s="46">
        <v>22.0928</v>
      </c>
      <c r="P152" s="46">
        <v>18.897200000000002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46" t="s">
        <v>104</v>
      </c>
      <c r="O153" s="46">
        <v>20.896599999999999</v>
      </c>
      <c r="P153" s="46">
        <v>18.4648</v>
      </c>
    </row>
    <row r="154" spans="1:16" ht="17" thickTop="1" x14ac:dyDescent="0.2">
      <c r="A154" s="4" t="s">
        <v>8</v>
      </c>
      <c r="B154" s="7"/>
      <c r="C154" s="4" t="s">
        <v>21</v>
      </c>
      <c r="D154" s="7"/>
      <c r="E154" s="10">
        <f>O151</f>
        <v>21.476600000000001</v>
      </c>
      <c r="F154" s="4">
        <f>AVERAGE(E154:E155)</f>
        <v>21.476600000000001</v>
      </c>
      <c r="G154" s="4"/>
      <c r="H154" s="4"/>
      <c r="I154" s="5"/>
      <c r="N154" s="46" t="s">
        <v>104</v>
      </c>
      <c r="O154" s="46">
        <v>20.920300000000001</v>
      </c>
      <c r="P154" s="46">
        <v>18.445</v>
      </c>
    </row>
    <row r="155" spans="1:16" x14ac:dyDescent="0.2">
      <c r="A155" s="4" t="s">
        <v>5</v>
      </c>
      <c r="B155" s="7"/>
      <c r="C155" s="4" t="s">
        <v>21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21</v>
      </c>
      <c r="D157" s="6"/>
      <c r="E157">
        <f>O154</f>
        <v>20.920300000000001</v>
      </c>
      <c r="F157" s="4">
        <f>AVERAGE(E157:E158)</f>
        <v>20.920300000000001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21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35</v>
      </c>
      <c r="N162" t="s">
        <v>0</v>
      </c>
    </row>
    <row r="163" spans="12:15" x14ac:dyDescent="0.2">
      <c r="M163">
        <f>S2</f>
        <v>1.0226411607527481</v>
      </c>
      <c r="N163" s="1">
        <f>I2</f>
        <v>0.47953233334878465</v>
      </c>
    </row>
    <row r="164" spans="12:15" x14ac:dyDescent="0.2">
      <c r="M164">
        <f>S35</f>
        <v>1.0120636318631329</v>
      </c>
      <c r="N164">
        <f>I18</f>
        <v>0.52424023911807827</v>
      </c>
    </row>
    <row r="165" spans="12:15" x14ac:dyDescent="0.2">
      <c r="M165">
        <f>S67</f>
        <v>1.0765385632774831</v>
      </c>
      <c r="N165">
        <f>I35</f>
        <v>0.90871512693267753</v>
      </c>
    </row>
    <row r="166" spans="12:15" x14ac:dyDescent="0.2">
      <c r="M166" s="1">
        <f>S99</f>
        <v>1.0265472261922801</v>
      </c>
      <c r="N166" s="1">
        <f>I67</f>
        <v>0.92050661863243544</v>
      </c>
    </row>
    <row r="167" spans="12:15" x14ac:dyDescent="0.2">
      <c r="M167" s="1">
        <f>S131</f>
        <v>1.5250959379975624</v>
      </c>
    </row>
    <row r="168" spans="12:15" x14ac:dyDescent="0.2">
      <c r="N168">
        <f>I99</f>
        <v>0.52905880784990167</v>
      </c>
    </row>
    <row r="169" spans="12:15" x14ac:dyDescent="0.2">
      <c r="N169">
        <f>I115</f>
        <v>0.49253563070482792</v>
      </c>
    </row>
    <row r="170" spans="12:15" x14ac:dyDescent="0.2">
      <c r="N170">
        <f>I131</f>
        <v>0.89819462883373868</v>
      </c>
    </row>
    <row r="171" spans="12:15" x14ac:dyDescent="0.2">
      <c r="N171">
        <f>I147</f>
        <v>0.92568933136397369</v>
      </c>
    </row>
    <row r="174" spans="12:15" x14ac:dyDescent="0.2">
      <c r="L174" t="s">
        <v>3</v>
      </c>
      <c r="M174">
        <f>AVERAGE(M163:M168)</f>
        <v>1.1325773040166414</v>
      </c>
      <c r="N174">
        <f>AVERAGE(N163:N172)</f>
        <v>0.70980908959805233</v>
      </c>
    </row>
    <row r="175" spans="12:15" x14ac:dyDescent="0.2">
      <c r="L175" t="s">
        <v>2</v>
      </c>
      <c r="M175">
        <f>STDEV(M163:M168)</f>
        <v>0.22082974021912263</v>
      </c>
      <c r="N175">
        <f>STDEV(N163:N172)</f>
        <v>0.21823711012042288</v>
      </c>
    </row>
    <row r="176" spans="12:15" x14ac:dyDescent="0.2">
      <c r="L176" t="s">
        <v>1</v>
      </c>
      <c r="N176">
        <f>TTEST(M163:M167,N163:N172,2,2)</f>
        <v>6.1057689408044362E-3</v>
      </c>
      <c r="O176" t="str">
        <f>IF(AND(N176&gt;=0.01, N176&lt;0.05), "Significativo *", IF(AND(N176&gt;=0.001, N176&lt;0.01), "Significativo **", IF(N176&lt;0.001, "Significativo ***", "Non significativo")))</f>
        <v>Significativo **</v>
      </c>
    </row>
    <row r="178" spans="12:13" x14ac:dyDescent="0.2">
      <c r="L178" t="s">
        <v>35</v>
      </c>
      <c r="M178" t="s">
        <v>0</v>
      </c>
    </row>
    <row r="179" spans="12:13" x14ac:dyDescent="0.2">
      <c r="L179">
        <f>M174</f>
        <v>1.1325773040166414</v>
      </c>
      <c r="M179">
        <f>N174</f>
        <v>0.70980908959805233</v>
      </c>
    </row>
    <row r="180" spans="12:13" x14ac:dyDescent="0.2">
      <c r="L180">
        <f>M175</f>
        <v>0.22082974021912263</v>
      </c>
      <c r="M180">
        <f>N175</f>
        <v>0.21823711012042288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CC0-2EA2-1244-A3CB-A29D301C49C2}">
  <dimension ref="A1:E24"/>
  <sheetViews>
    <sheetView workbookViewId="0">
      <selection activeCell="H6" sqref="H6"/>
    </sheetView>
  </sheetViews>
  <sheetFormatPr baseColWidth="10" defaultRowHeight="16" x14ac:dyDescent="0.2"/>
  <sheetData>
    <row r="1" spans="1:5" x14ac:dyDescent="0.2">
      <c r="A1" t="s">
        <v>53</v>
      </c>
      <c r="B1" s="9" t="s">
        <v>54</v>
      </c>
      <c r="C1" s="25" t="s">
        <v>56</v>
      </c>
    </row>
    <row r="2" spans="1:5" x14ac:dyDescent="0.2">
      <c r="A2" t="s">
        <v>9</v>
      </c>
      <c r="B2">
        <v>0.96868912536105933</v>
      </c>
      <c r="C2">
        <v>2.1563860928059428</v>
      </c>
      <c r="D2">
        <v>0.20102073939730322</v>
      </c>
      <c r="E2">
        <v>0.53859351157582169</v>
      </c>
    </row>
    <row r="3" spans="1:5" x14ac:dyDescent="0.2">
      <c r="A3" t="s">
        <v>59</v>
      </c>
    </row>
    <row r="4" spans="1:5" x14ac:dyDescent="0.2">
      <c r="A4" t="s">
        <v>60</v>
      </c>
    </row>
    <row r="5" spans="1:5" x14ac:dyDescent="0.2">
      <c r="A5" t="s">
        <v>61</v>
      </c>
    </row>
    <row r="6" spans="1:5" x14ac:dyDescent="0.2">
      <c r="A6" t="s">
        <v>62</v>
      </c>
    </row>
    <row r="10" spans="1:5" x14ac:dyDescent="0.2">
      <c r="B10" s="9" t="s">
        <v>55</v>
      </c>
      <c r="C10" s="22" t="s">
        <v>57</v>
      </c>
    </row>
    <row r="11" spans="1:5" x14ac:dyDescent="0.2">
      <c r="A11" t="s">
        <v>9</v>
      </c>
      <c r="B11">
        <v>1.1262492738759278</v>
      </c>
      <c r="C11">
        <v>1.3218394612245352</v>
      </c>
      <c r="D11">
        <v>0.18504224681408207</v>
      </c>
      <c r="E11">
        <v>0.43324591528417045</v>
      </c>
    </row>
    <row r="12" spans="1:5" x14ac:dyDescent="0.2">
      <c r="A12" t="s">
        <v>59</v>
      </c>
    </row>
    <row r="13" spans="1:5" x14ac:dyDescent="0.2">
      <c r="A13" t="s">
        <v>60</v>
      </c>
    </row>
    <row r="14" spans="1:5" x14ac:dyDescent="0.2">
      <c r="A14" t="s">
        <v>61</v>
      </c>
    </row>
    <row r="15" spans="1:5" x14ac:dyDescent="0.2">
      <c r="A15" t="s">
        <v>62</v>
      </c>
    </row>
    <row r="19" spans="1:5" x14ac:dyDescent="0.2">
      <c r="B19" s="9" t="s">
        <v>55</v>
      </c>
      <c r="C19" s="39" t="s">
        <v>58</v>
      </c>
    </row>
    <row r="20" spans="1:5" x14ac:dyDescent="0.2">
      <c r="A20" t="s">
        <v>9</v>
      </c>
      <c r="B20">
        <v>1.1325773040166414</v>
      </c>
      <c r="C20">
        <v>0.70980908959805233</v>
      </c>
      <c r="D20">
        <v>0.22082974021912263</v>
      </c>
      <c r="E20">
        <v>0.21823711012042288</v>
      </c>
    </row>
    <row r="21" spans="1:5" x14ac:dyDescent="0.2">
      <c r="A21" t="s">
        <v>59</v>
      </c>
    </row>
    <row r="22" spans="1:5" x14ac:dyDescent="0.2">
      <c r="A22" t="s">
        <v>60</v>
      </c>
    </row>
    <row r="23" spans="1:5" x14ac:dyDescent="0.2">
      <c r="A23" t="s">
        <v>61</v>
      </c>
    </row>
    <row r="24" spans="1:5" x14ac:dyDescent="0.2">
      <c r="A2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ct GPX1</vt:lpstr>
      <vt:lpstr>LIVER C5-T+1</vt:lpstr>
      <vt:lpstr>C5-T+1</vt:lpstr>
      <vt:lpstr>LIVER C10-T+2</vt:lpstr>
      <vt:lpstr>C10-T+2</vt:lpstr>
      <vt:lpstr>LIVER C15 - T+3</vt:lpstr>
      <vt:lpstr>C15-T+3</vt:lpstr>
      <vt:lpstr>ANALISI DEFINITIVA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2025-06-17T07:49:11Z</dcterms:modified>
</cp:coreProperties>
</file>