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D4FE0883-A658-C247-A208-9A5AF0374B20}" xr6:coauthVersionLast="47" xr6:coauthVersionMax="47" xr10:uidLastSave="{00000000-0000-0000-0000-000000000000}"/>
  <bookViews>
    <workbookView xWindow="0" yWindow="500" windowWidth="28800" windowHeight="17500" activeTab="6" xr2:uid="{828D263B-D80C-524C-AB14-085D4EE1302F}"/>
  </bookViews>
  <sheets>
    <sheet name="ct GPX1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8" l="1"/>
  <c r="F157" i="8" s="1"/>
  <c r="E154" i="8"/>
  <c r="F154" i="8" s="1"/>
  <c r="E150" i="8"/>
  <c r="F150" i="8" s="1"/>
  <c r="E147" i="8"/>
  <c r="F147" i="8" s="1"/>
  <c r="O141" i="8"/>
  <c r="P141" i="8" s="1"/>
  <c r="E141" i="8"/>
  <c r="F141" i="8" s="1"/>
  <c r="O138" i="8"/>
  <c r="P138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E122" i="8"/>
  <c r="F122" i="8" s="1"/>
  <c r="G115" i="8" s="1"/>
  <c r="E118" i="8"/>
  <c r="F118" i="8" s="1"/>
  <c r="E115" i="8"/>
  <c r="F115" i="8" s="1"/>
  <c r="P109" i="8"/>
  <c r="O109" i="8"/>
  <c r="E109" i="8"/>
  <c r="F109" i="8" s="1"/>
  <c r="O106" i="8"/>
  <c r="P106" i="8" s="1"/>
  <c r="E106" i="8"/>
  <c r="F106" i="8" s="1"/>
  <c r="O102" i="8"/>
  <c r="P102" i="8" s="1"/>
  <c r="Q102" i="8" s="1"/>
  <c r="E102" i="8"/>
  <c r="F102" i="8" s="1"/>
  <c r="O99" i="8"/>
  <c r="P99" i="8" s="1"/>
  <c r="E99" i="8"/>
  <c r="F99" i="8" s="1"/>
  <c r="BJ93" i="8"/>
  <c r="BK93" i="8" s="1"/>
  <c r="E93" i="8"/>
  <c r="F93" i="8" s="1"/>
  <c r="BJ90" i="8"/>
  <c r="BK90" i="8" s="1"/>
  <c r="E90" i="8"/>
  <c r="F90" i="8" s="1"/>
  <c r="G83" i="8" s="1"/>
  <c r="BJ86" i="8"/>
  <c r="BK86" i="8" s="1"/>
  <c r="E86" i="8"/>
  <c r="F86" i="8" s="1"/>
  <c r="BJ83" i="8"/>
  <c r="BK83" i="8" s="1"/>
  <c r="E83" i="8"/>
  <c r="F83" i="8" s="1"/>
  <c r="BU77" i="8"/>
  <c r="BT77" i="8"/>
  <c r="BJ77" i="8"/>
  <c r="BK77" i="8" s="1"/>
  <c r="O77" i="8"/>
  <c r="P77" i="8" s="1"/>
  <c r="E77" i="8"/>
  <c r="F77" i="8" s="1"/>
  <c r="G70" i="8" s="1"/>
  <c r="BU74" i="8"/>
  <c r="BT74" i="8"/>
  <c r="BJ74" i="8"/>
  <c r="BK74" i="8" s="1"/>
  <c r="O74" i="8"/>
  <c r="P74" i="8" s="1"/>
  <c r="E74" i="8"/>
  <c r="F74" i="8" s="1"/>
  <c r="BT70" i="8"/>
  <c r="BU70" i="8" s="1"/>
  <c r="BJ70" i="8"/>
  <c r="BK70" i="8" s="1"/>
  <c r="P70" i="8"/>
  <c r="O70" i="8"/>
  <c r="E70" i="8"/>
  <c r="F70" i="8" s="1"/>
  <c r="BT67" i="8"/>
  <c r="BU67" i="8" s="1"/>
  <c r="BV67" i="8" s="1"/>
  <c r="BJ67" i="8"/>
  <c r="BK67" i="8" s="1"/>
  <c r="O67" i="8"/>
  <c r="P67" i="8" s="1"/>
  <c r="E67" i="8"/>
  <c r="F67" i="8" s="1"/>
  <c r="F61" i="8"/>
  <c r="E61" i="8"/>
  <c r="E58" i="8"/>
  <c r="F58" i="8" s="1"/>
  <c r="E54" i="8"/>
  <c r="F54" i="8" s="1"/>
  <c r="E51" i="8"/>
  <c r="F51" i="8" s="1"/>
  <c r="O45" i="8"/>
  <c r="P45" i="8" s="1"/>
  <c r="Q38" i="8" s="1"/>
  <c r="E45" i="8"/>
  <c r="F45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G18" i="8" s="1"/>
  <c r="H18" i="8" s="1"/>
  <c r="I18" i="8" s="1"/>
  <c r="N164" i="8" s="1"/>
  <c r="E21" i="8"/>
  <c r="F21" i="8" s="1"/>
  <c r="E18" i="8"/>
  <c r="F18" i="8" s="1"/>
  <c r="O12" i="8"/>
  <c r="P12" i="8" s="1"/>
  <c r="E12" i="8"/>
  <c r="F12" i="8" s="1"/>
  <c r="O9" i="8"/>
  <c r="P9" i="8" s="1"/>
  <c r="Q2" i="8" s="1"/>
  <c r="E9" i="8"/>
  <c r="F9" i="8" s="1"/>
  <c r="G2" i="8" s="1"/>
  <c r="O5" i="8"/>
  <c r="P5" i="8" s="1"/>
  <c r="E5" i="8"/>
  <c r="F5" i="8" s="1"/>
  <c r="O2" i="8"/>
  <c r="P2" i="8" s="1"/>
  <c r="E2" i="8"/>
  <c r="F2" i="8" s="1"/>
  <c r="P56" i="5"/>
  <c r="P55" i="5"/>
  <c r="O56" i="5"/>
  <c r="O55" i="5"/>
  <c r="P66" i="5"/>
  <c r="P6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158" i="6"/>
  <c r="F158" i="6" s="1"/>
  <c r="E155" i="6"/>
  <c r="F155" i="6" s="1"/>
  <c r="E151" i="6"/>
  <c r="F151" i="6" s="1"/>
  <c r="E148" i="6"/>
  <c r="F148" i="6" s="1"/>
  <c r="O142" i="6"/>
  <c r="P142" i="6" s="1"/>
  <c r="F142" i="6"/>
  <c r="G135" i="6" s="1"/>
  <c r="E142" i="6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E122" i="6"/>
  <c r="F122" i="6" s="1"/>
  <c r="G115" i="6" s="1"/>
  <c r="H115" i="6" s="1"/>
  <c r="I115" i="6" s="1"/>
  <c r="N170" i="6" s="1"/>
  <c r="E118" i="6"/>
  <c r="F118" i="6" s="1"/>
  <c r="F115" i="6"/>
  <c r="E115" i="6"/>
  <c r="O109" i="6"/>
  <c r="P109" i="6" s="1"/>
  <c r="Q102" i="6" s="1"/>
  <c r="E109" i="6"/>
  <c r="F109" i="6" s="1"/>
  <c r="O106" i="6"/>
  <c r="P106" i="6" s="1"/>
  <c r="Q99" i="6" s="1"/>
  <c r="R99" i="6" s="1"/>
  <c r="S99" i="6" s="1"/>
  <c r="M166" i="6" s="1"/>
  <c r="E106" i="6"/>
  <c r="F106" i="6" s="1"/>
  <c r="G99" i="6" s="1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BJ90" i="6"/>
  <c r="BK90" i="6" s="1"/>
  <c r="E90" i="6"/>
  <c r="F90" i="6" s="1"/>
  <c r="G83" i="6" s="1"/>
  <c r="BJ86" i="6"/>
  <c r="BK86" i="6" s="1"/>
  <c r="E86" i="6"/>
  <c r="F86" i="6" s="1"/>
  <c r="BJ83" i="6"/>
  <c r="BK83" i="6" s="1"/>
  <c r="F83" i="6"/>
  <c r="E83" i="6"/>
  <c r="BT77" i="6"/>
  <c r="BU77" i="6" s="1"/>
  <c r="BJ77" i="6"/>
  <c r="BK77" i="6" s="1"/>
  <c r="BL70" i="6" s="1"/>
  <c r="O77" i="6"/>
  <c r="P77" i="6" s="1"/>
  <c r="E77" i="6"/>
  <c r="F77" i="6" s="1"/>
  <c r="BT74" i="6"/>
  <c r="BU74" i="6" s="1"/>
  <c r="BJ74" i="6"/>
  <c r="BK74" i="6" s="1"/>
  <c r="O74" i="6"/>
  <c r="P74" i="6" s="1"/>
  <c r="E74" i="6"/>
  <c r="F74" i="6" s="1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O45" i="6"/>
  <c r="P45" i="6" s="1"/>
  <c r="E45" i="6"/>
  <c r="F45" i="6" s="1"/>
  <c r="G38" i="6" s="1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G21" i="6" s="1"/>
  <c r="E25" i="6"/>
  <c r="F25" i="6" s="1"/>
  <c r="G18" i="6" s="1"/>
  <c r="E21" i="6"/>
  <c r="F21" i="6" s="1"/>
  <c r="F18" i="6"/>
  <c r="E18" i="6"/>
  <c r="O12" i="6"/>
  <c r="P12" i="6" s="1"/>
  <c r="Q5" i="6" s="1"/>
  <c r="E12" i="6"/>
  <c r="F12" i="6" s="1"/>
  <c r="O9" i="6"/>
  <c r="P9" i="6" s="1"/>
  <c r="E9" i="6"/>
  <c r="F9" i="6" s="1"/>
  <c r="G2" i="6" s="1"/>
  <c r="O5" i="6"/>
  <c r="P5" i="6" s="1"/>
  <c r="E5" i="6"/>
  <c r="F5" i="6" s="1"/>
  <c r="O2" i="6"/>
  <c r="P2" i="6" s="1"/>
  <c r="F2" i="6"/>
  <c r="E2" i="6"/>
  <c r="E28" i="4"/>
  <c r="F28" i="4" s="1"/>
  <c r="E25" i="4"/>
  <c r="E21" i="4"/>
  <c r="F21" i="4" s="1"/>
  <c r="E18" i="4"/>
  <c r="E12" i="4"/>
  <c r="E9" i="4"/>
  <c r="E5" i="4"/>
  <c r="E2" i="4"/>
  <c r="E158" i="4"/>
  <c r="F158" i="4" s="1"/>
  <c r="E155" i="4"/>
  <c r="F155" i="4" s="1"/>
  <c r="G148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F12" i="4"/>
  <c r="O9" i="4"/>
  <c r="P9" i="4" s="1"/>
  <c r="F9" i="4"/>
  <c r="O5" i="4"/>
  <c r="P5" i="4" s="1"/>
  <c r="F5" i="4"/>
  <c r="O2" i="4"/>
  <c r="P2" i="4" s="1"/>
  <c r="F2" i="4"/>
  <c r="P64" i="5"/>
  <c r="P63" i="5"/>
  <c r="P62" i="5"/>
  <c r="P61" i="5"/>
  <c r="P60" i="5"/>
  <c r="P59" i="5"/>
  <c r="P58" i="5"/>
  <c r="P57" i="5"/>
  <c r="P54" i="5"/>
  <c r="P53" i="5"/>
  <c r="P52" i="5"/>
  <c r="P51" i="5"/>
  <c r="P50" i="5"/>
  <c r="P49" i="5"/>
  <c r="P48" i="5"/>
  <c r="P47" i="5"/>
  <c r="O64" i="5"/>
  <c r="O63" i="5"/>
  <c r="O62" i="5"/>
  <c r="O61" i="5"/>
  <c r="O60" i="5"/>
  <c r="O59" i="5"/>
  <c r="O58" i="5"/>
  <c r="O57" i="5"/>
  <c r="O54" i="5"/>
  <c r="O53" i="5"/>
  <c r="O52" i="5"/>
  <c r="O51" i="5"/>
  <c r="O47" i="5"/>
  <c r="O50" i="5"/>
  <c r="O49" i="5"/>
  <c r="O48" i="5"/>
  <c r="P45" i="5"/>
  <c r="P44" i="5"/>
  <c r="P43" i="5"/>
  <c r="P42" i="5"/>
  <c r="P41" i="5"/>
  <c r="P40" i="5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3" i="5"/>
  <c r="O32" i="5"/>
  <c r="O31" i="5"/>
  <c r="O30" i="5"/>
  <c r="O29" i="5"/>
  <c r="O28" i="5"/>
  <c r="O27" i="5"/>
  <c r="O26" i="5"/>
  <c r="P33" i="5"/>
  <c r="P32" i="5"/>
  <c r="P31" i="5"/>
  <c r="P30" i="5"/>
  <c r="P29" i="5"/>
  <c r="P28" i="5"/>
  <c r="P27" i="5"/>
  <c r="P26" i="5"/>
  <c r="P24" i="5"/>
  <c r="P23" i="5"/>
  <c r="P22" i="5"/>
  <c r="P21" i="5"/>
  <c r="P20" i="5"/>
  <c r="P19" i="5"/>
  <c r="P18" i="5"/>
  <c r="P17" i="5"/>
  <c r="P16" i="5"/>
  <c r="P15" i="5"/>
  <c r="O24" i="5"/>
  <c r="O23" i="5"/>
  <c r="O22" i="5"/>
  <c r="O21" i="5"/>
  <c r="O20" i="5"/>
  <c r="O19" i="5"/>
  <c r="O18" i="5"/>
  <c r="O17" i="5"/>
  <c r="O16" i="5"/>
  <c r="O15" i="5"/>
  <c r="P14" i="5"/>
  <c r="P13" i="5"/>
  <c r="P12" i="5"/>
  <c r="P11" i="5"/>
  <c r="P10" i="5"/>
  <c r="P9" i="5"/>
  <c r="O14" i="5"/>
  <c r="O13" i="5"/>
  <c r="O12" i="5"/>
  <c r="O11" i="5"/>
  <c r="O10" i="5"/>
  <c r="O9" i="5"/>
  <c r="P8" i="5"/>
  <c r="P7" i="5"/>
  <c r="O8" i="5"/>
  <c r="O7" i="5"/>
  <c r="P6" i="5"/>
  <c r="P5" i="5"/>
  <c r="O6" i="5"/>
  <c r="O5" i="5"/>
  <c r="H114" i="5"/>
  <c r="H113" i="5"/>
  <c r="H111" i="5"/>
  <c r="H110" i="5"/>
  <c r="H108" i="5"/>
  <c r="H107" i="5"/>
  <c r="H105" i="5"/>
  <c r="H104" i="5"/>
  <c r="H102" i="5"/>
  <c r="H101" i="5"/>
  <c r="D114" i="5"/>
  <c r="D113" i="5"/>
  <c r="D111" i="5"/>
  <c r="D110" i="5"/>
  <c r="D108" i="5"/>
  <c r="D107" i="5"/>
  <c r="D105" i="5"/>
  <c r="D104" i="5"/>
  <c r="D102" i="5"/>
  <c r="D101" i="5"/>
  <c r="H94" i="5"/>
  <c r="H93" i="5"/>
  <c r="H91" i="5"/>
  <c r="H90" i="5"/>
  <c r="H88" i="5"/>
  <c r="H87" i="5"/>
  <c r="H85" i="5"/>
  <c r="H84" i="5"/>
  <c r="H82" i="5"/>
  <c r="H81" i="5"/>
  <c r="D94" i="5"/>
  <c r="D93" i="5"/>
  <c r="D91" i="5"/>
  <c r="D90" i="5"/>
  <c r="D88" i="5"/>
  <c r="D87" i="5"/>
  <c r="D85" i="5"/>
  <c r="D84" i="5"/>
  <c r="D82" i="5"/>
  <c r="D81" i="5"/>
  <c r="H74" i="5"/>
  <c r="H73" i="5"/>
  <c r="H71" i="5"/>
  <c r="H70" i="5"/>
  <c r="H68" i="5"/>
  <c r="H67" i="5"/>
  <c r="H65" i="5"/>
  <c r="H64" i="5"/>
  <c r="H62" i="5"/>
  <c r="H61" i="5"/>
  <c r="D74" i="5"/>
  <c r="D73" i="5"/>
  <c r="D71" i="5"/>
  <c r="D70" i="5"/>
  <c r="D68" i="5"/>
  <c r="D67" i="5"/>
  <c r="D65" i="5"/>
  <c r="D64" i="5"/>
  <c r="D62" i="5"/>
  <c r="D61" i="5"/>
  <c r="H56" i="5"/>
  <c r="H55" i="5"/>
  <c r="H53" i="5"/>
  <c r="H52" i="5"/>
  <c r="H50" i="5"/>
  <c r="H49" i="5"/>
  <c r="H47" i="5"/>
  <c r="H46" i="5"/>
  <c r="H44" i="5"/>
  <c r="H43" i="5"/>
  <c r="D56" i="5"/>
  <c r="D55" i="5"/>
  <c r="D53" i="5"/>
  <c r="D52" i="5"/>
  <c r="D50" i="5"/>
  <c r="D49" i="5"/>
  <c r="D47" i="5"/>
  <c r="D46" i="5"/>
  <c r="D44" i="5"/>
  <c r="D43" i="5"/>
  <c r="H36" i="5"/>
  <c r="H35" i="5"/>
  <c r="H33" i="5"/>
  <c r="H32" i="5"/>
  <c r="H30" i="5"/>
  <c r="H29" i="5"/>
  <c r="H27" i="5"/>
  <c r="H26" i="5"/>
  <c r="H24" i="5"/>
  <c r="H23" i="5"/>
  <c r="D36" i="5"/>
  <c r="D35" i="5"/>
  <c r="D33" i="5"/>
  <c r="D32" i="5"/>
  <c r="D30" i="5"/>
  <c r="D29" i="5"/>
  <c r="D27" i="5"/>
  <c r="D26" i="5"/>
  <c r="D24" i="5"/>
  <c r="D23" i="5"/>
  <c r="H18" i="5"/>
  <c r="H17" i="5"/>
  <c r="H15" i="5"/>
  <c r="H14" i="5"/>
  <c r="H12" i="5"/>
  <c r="H11" i="5"/>
  <c r="H9" i="5"/>
  <c r="H8" i="5"/>
  <c r="H6" i="5"/>
  <c r="H5" i="5"/>
  <c r="D18" i="5"/>
  <c r="D17" i="5"/>
  <c r="D15" i="5"/>
  <c r="D14" i="5"/>
  <c r="D12" i="5"/>
  <c r="D11" i="5"/>
  <c r="D9" i="5"/>
  <c r="D8" i="5"/>
  <c r="D6" i="5"/>
  <c r="D5" i="5"/>
  <c r="G21" i="4" l="1"/>
  <c r="G67" i="6"/>
  <c r="G102" i="6"/>
  <c r="H99" i="6" s="1"/>
  <c r="I99" i="6" s="1"/>
  <c r="N169" i="6" s="1"/>
  <c r="Q135" i="6"/>
  <c r="Q134" i="7"/>
  <c r="H2" i="8"/>
  <c r="I2" i="8" s="1"/>
  <c r="N163" i="8" s="1"/>
  <c r="Q70" i="8"/>
  <c r="Q131" i="8"/>
  <c r="G38" i="8"/>
  <c r="BV70" i="8"/>
  <c r="BW67" i="8" s="1"/>
  <c r="BX67" i="8" s="1"/>
  <c r="BL83" i="8"/>
  <c r="G99" i="8"/>
  <c r="H99" i="8" s="1"/>
  <c r="I99" i="8" s="1"/>
  <c r="N168" i="8" s="1"/>
  <c r="G134" i="8"/>
  <c r="G5" i="8"/>
  <c r="Q35" i="8"/>
  <c r="R35" i="8" s="1"/>
  <c r="S35" i="8" s="1"/>
  <c r="M164" i="8" s="1"/>
  <c r="G86" i="8"/>
  <c r="H83" i="8" s="1"/>
  <c r="I83" i="8" s="1"/>
  <c r="Q99" i="8"/>
  <c r="Q134" i="8"/>
  <c r="BL86" i="4"/>
  <c r="G54" i="8"/>
  <c r="Q2" i="6"/>
  <c r="R2" i="6" s="1"/>
  <c r="S2" i="6" s="1"/>
  <c r="M163" i="6" s="1"/>
  <c r="BV70" i="6"/>
  <c r="BL83" i="6"/>
  <c r="BM83" i="6" s="1"/>
  <c r="BN83" i="6" s="1"/>
  <c r="Q132" i="6"/>
  <c r="G35" i="4"/>
  <c r="BV70" i="4"/>
  <c r="BW67" i="4" s="1"/>
  <c r="BX67" i="4" s="1"/>
  <c r="BM83" i="4"/>
  <c r="BN83" i="4" s="1"/>
  <c r="G5" i="6"/>
  <c r="H2" i="6" s="1"/>
  <c r="I2" i="6" s="1"/>
  <c r="Q38" i="6"/>
  <c r="G86" i="6"/>
  <c r="Q5" i="8"/>
  <c r="BL86" i="8"/>
  <c r="G131" i="8"/>
  <c r="H131" i="8" s="1"/>
  <c r="I131" i="8" s="1"/>
  <c r="N170" i="8" s="1"/>
  <c r="R2" i="8"/>
  <c r="S2" i="8" s="1"/>
  <c r="M163" i="8" s="1"/>
  <c r="BL70" i="8"/>
  <c r="H115" i="8"/>
  <c r="I115" i="8" s="1"/>
  <c r="BM83" i="8"/>
  <c r="BN83" i="8" s="1"/>
  <c r="G102" i="8"/>
  <c r="BL67" i="8"/>
  <c r="G118" i="8"/>
  <c r="R99" i="8"/>
  <c r="S99" i="8" s="1"/>
  <c r="M166" i="8" s="1"/>
  <c r="Q67" i="8"/>
  <c r="R67" i="8" s="1"/>
  <c r="S67" i="8" s="1"/>
  <c r="M165" i="8" s="1"/>
  <c r="G51" i="8"/>
  <c r="H51" i="8" s="1"/>
  <c r="I51" i="8" s="1"/>
  <c r="G147" i="8"/>
  <c r="H147" i="8" s="1"/>
  <c r="I147" i="8" s="1"/>
  <c r="N171" i="8" s="1"/>
  <c r="G67" i="8"/>
  <c r="H67" i="8" s="1"/>
  <c r="I67" i="8" s="1"/>
  <c r="G35" i="8"/>
  <c r="G150" i="8"/>
  <c r="G134" i="7"/>
  <c r="Q131" i="7"/>
  <c r="R131" i="7" s="1"/>
  <c r="S131" i="7" s="1"/>
  <c r="M167" i="7" s="1"/>
  <c r="G150" i="7"/>
  <c r="G131" i="7"/>
  <c r="H131" i="7" s="1"/>
  <c r="I131" i="7" s="1"/>
  <c r="N170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67" i="6"/>
  <c r="G35" i="6"/>
  <c r="H35" i="6" s="1"/>
  <c r="I35" i="6" s="1"/>
  <c r="N165" i="6" s="1"/>
  <c r="G54" i="6"/>
  <c r="G70" i="6"/>
  <c r="Q35" i="6"/>
  <c r="R35" i="6" s="1"/>
  <c r="S35" i="6" s="1"/>
  <c r="M164" i="6" s="1"/>
  <c r="Q70" i="6"/>
  <c r="G148" i="6"/>
  <c r="BL67" i="6"/>
  <c r="BM67" i="6" s="1"/>
  <c r="BN67" i="6" s="1"/>
  <c r="BV67" i="6"/>
  <c r="BW67" i="6" s="1"/>
  <c r="BX67" i="6" s="1"/>
  <c r="G51" i="6"/>
  <c r="H18" i="6"/>
  <c r="I18" i="6" s="1"/>
  <c r="H83" i="6"/>
  <c r="I83" i="6" s="1"/>
  <c r="G132" i="6"/>
  <c r="H132" i="6" s="1"/>
  <c r="I132" i="6" s="1"/>
  <c r="N171" i="6" s="1"/>
  <c r="G151" i="6"/>
  <c r="Q132" i="4"/>
  <c r="R132" i="4" s="1"/>
  <c r="S132" i="4" s="1"/>
  <c r="M167" i="4" s="1"/>
  <c r="G151" i="4"/>
  <c r="H148" i="4" s="1"/>
  <c r="I148" i="4" s="1"/>
  <c r="N172" i="4" s="1"/>
  <c r="Q102" i="4"/>
  <c r="G115" i="4"/>
  <c r="Q99" i="4"/>
  <c r="R99" i="4" s="1"/>
  <c r="S99" i="4" s="1"/>
  <c r="M166" i="4" s="1"/>
  <c r="G70" i="4"/>
  <c r="G86" i="4"/>
  <c r="G51" i="4"/>
  <c r="H51" i="4" s="1"/>
  <c r="I51" i="4" s="1"/>
  <c r="N166" i="4" s="1"/>
  <c r="Q35" i="4"/>
  <c r="G54" i="4"/>
  <c r="G38" i="4"/>
  <c r="Q5" i="4"/>
  <c r="G2" i="4"/>
  <c r="G18" i="4"/>
  <c r="H18" i="4" s="1"/>
  <c r="I18" i="4" s="1"/>
  <c r="N164" i="4" s="1"/>
  <c r="G67" i="4"/>
  <c r="G118" i="4"/>
  <c r="H115" i="4"/>
  <c r="I115" i="4" s="1"/>
  <c r="N170" i="4" s="1"/>
  <c r="H132" i="4"/>
  <c r="I132" i="4" s="1"/>
  <c r="N171" i="4" s="1"/>
  <c r="G102" i="4"/>
  <c r="BL70" i="4"/>
  <c r="G99" i="4"/>
  <c r="Q2" i="4"/>
  <c r="R2" i="4" s="1"/>
  <c r="S2" i="4" s="1"/>
  <c r="M163" i="4" s="1"/>
  <c r="Q38" i="4"/>
  <c r="R35" i="4" s="1"/>
  <c r="S35" i="4" s="1"/>
  <c r="M164" i="4" s="1"/>
  <c r="Q67" i="4"/>
  <c r="R67" i="4" s="1"/>
  <c r="S67" i="4" s="1"/>
  <c r="M165" i="4" s="1"/>
  <c r="Q135" i="4"/>
  <c r="G5" i="4"/>
  <c r="H2" i="4" s="1"/>
  <c r="I2" i="4" s="1"/>
  <c r="N163" i="4" s="1"/>
  <c r="BL67" i="4"/>
  <c r="BM67" i="4" s="1"/>
  <c r="BN67" i="4" s="1"/>
  <c r="G83" i="4"/>
  <c r="H83" i="4" s="1"/>
  <c r="I83" i="4" s="1"/>
  <c r="N168" i="4" s="1"/>
  <c r="H67" i="6" l="1"/>
  <c r="I67" i="6" s="1"/>
  <c r="R132" i="6"/>
  <c r="S132" i="6" s="1"/>
  <c r="M167" i="6" s="1"/>
  <c r="R131" i="8"/>
  <c r="S131" i="8" s="1"/>
  <c r="M167" i="8" s="1"/>
  <c r="H35" i="8"/>
  <c r="I35" i="8" s="1"/>
  <c r="N165" i="8" s="1"/>
  <c r="N175" i="8" s="1"/>
  <c r="M180" i="8" s="1"/>
  <c r="N174" i="8"/>
  <c r="M179" i="8" s="1"/>
  <c r="H67" i="4"/>
  <c r="I67" i="4" s="1"/>
  <c r="N167" i="4" s="1"/>
  <c r="BM67" i="8"/>
  <c r="BN67" i="8" s="1"/>
  <c r="H35" i="4"/>
  <c r="I35" i="4" s="1"/>
  <c r="N165" i="4" s="1"/>
  <c r="H51" i="6"/>
  <c r="I51" i="6" s="1"/>
  <c r="N166" i="6" s="1"/>
  <c r="N176" i="8"/>
  <c r="O176" i="8" s="1"/>
  <c r="M174" i="8"/>
  <c r="L179" i="8" s="1"/>
  <c r="M175" i="8"/>
  <c r="L180" i="8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H148" i="6"/>
  <c r="I148" i="6" s="1"/>
  <c r="N172" i="6" s="1"/>
  <c r="N179" i="6" s="1"/>
  <c r="M184" i="6" s="1"/>
  <c r="R67" i="6"/>
  <c r="S67" i="6" s="1"/>
  <c r="M165" i="6" s="1"/>
  <c r="N181" i="6" s="1"/>
  <c r="O181" i="6" s="1"/>
  <c r="M179" i="4"/>
  <c r="L184" i="4" s="1"/>
  <c r="M180" i="4"/>
  <c r="L185" i="4" s="1"/>
  <c r="N181" i="4"/>
  <c r="O181" i="4" s="1"/>
  <c r="H99" i="4"/>
  <c r="I99" i="4" s="1"/>
  <c r="N169" i="4" s="1"/>
  <c r="N179" i="4" s="1"/>
  <c r="M184" i="4" s="1"/>
  <c r="M174" i="7" l="1"/>
  <c r="L179" i="7" s="1"/>
  <c r="M175" i="7"/>
  <c r="L180" i="7" s="1"/>
  <c r="N175" i="7"/>
  <c r="M180" i="7" s="1"/>
  <c r="N176" i="7"/>
  <c r="O176" i="7" s="1"/>
  <c r="N174" i="7"/>
  <c r="M179" i="7" s="1"/>
  <c r="N180" i="6"/>
  <c r="M185" i="6" s="1"/>
  <c r="M179" i="6"/>
  <c r="L184" i="6" s="1"/>
  <c r="M180" i="6"/>
  <c r="L185" i="6" s="1"/>
  <c r="N180" i="4"/>
  <c r="M185" i="4" s="1"/>
  <c r="BJ93" i="1" l="1"/>
  <c r="BJ90" i="1"/>
  <c r="BT77" i="1"/>
  <c r="BU77" i="1" s="1"/>
  <c r="BJ77" i="1"/>
  <c r="BT74" i="1"/>
  <c r="BU74" i="1" s="1"/>
  <c r="BJ74" i="1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E142" i="3"/>
  <c r="F142" i="3" s="1"/>
  <c r="G135" i="3" s="1"/>
  <c r="O139" i="3"/>
  <c r="P139" i="3" s="1"/>
  <c r="Q132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E122" i="3"/>
  <c r="F122" i="3" s="1"/>
  <c r="E118" i="3"/>
  <c r="F118" i="3" s="1"/>
  <c r="E115" i="3"/>
  <c r="F115" i="3" s="1"/>
  <c r="O109" i="3"/>
  <c r="P109" i="3" s="1"/>
  <c r="E109" i="3"/>
  <c r="F109" i="3" s="1"/>
  <c r="G102" i="3" s="1"/>
  <c r="O106" i="3"/>
  <c r="P106" i="3" s="1"/>
  <c r="Q99" i="3" s="1"/>
  <c r="E106" i="3"/>
  <c r="F106" i="3" s="1"/>
  <c r="O102" i="3"/>
  <c r="P102" i="3" s="1"/>
  <c r="E102" i="3"/>
  <c r="F102" i="3" s="1"/>
  <c r="O99" i="3"/>
  <c r="P99" i="3" s="1"/>
  <c r="E99" i="3"/>
  <c r="F99" i="3" s="1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E90" i="3"/>
  <c r="BJ86" i="3"/>
  <c r="BK86" i="3" s="1"/>
  <c r="E86" i="3"/>
  <c r="F86" i="3" s="1"/>
  <c r="BJ83" i="3"/>
  <c r="BK83" i="3" s="1"/>
  <c r="E83" i="3"/>
  <c r="F83" i="3" s="1"/>
  <c r="BT77" i="3"/>
  <c r="BU77" i="3" s="1"/>
  <c r="BV70" i="3" s="1"/>
  <c r="BJ77" i="3"/>
  <c r="BK77" i="3" s="1"/>
  <c r="O77" i="3"/>
  <c r="P77" i="3" s="1"/>
  <c r="E77" i="3"/>
  <c r="F77" i="3" s="1"/>
  <c r="BT74" i="3"/>
  <c r="BU74" i="3" s="1"/>
  <c r="BJ74" i="3"/>
  <c r="BK74" i="3" s="1"/>
  <c r="O74" i="3"/>
  <c r="P74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E25" i="3"/>
  <c r="E21" i="3"/>
  <c r="F21" i="3" s="1"/>
  <c r="E18" i="3"/>
  <c r="F18" i="3" s="1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E9" i="3"/>
  <c r="O5" i="3"/>
  <c r="P5" i="3" s="1"/>
  <c r="E5" i="3"/>
  <c r="F5" i="3" s="1"/>
  <c r="O2" i="3"/>
  <c r="P2" i="3" s="1"/>
  <c r="E2" i="3"/>
  <c r="F2" i="3" s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G115" i="3" l="1"/>
  <c r="G99" i="3"/>
  <c r="H99" i="3" s="1"/>
  <c r="I99" i="3" s="1"/>
  <c r="N169" i="3" s="1"/>
  <c r="G2" i="3"/>
  <c r="G18" i="3"/>
  <c r="G83" i="3"/>
  <c r="G118" i="3"/>
  <c r="Q102" i="3"/>
  <c r="R99" i="3" s="1"/>
  <c r="S99" i="3" s="1"/>
  <c r="M166" i="3" s="1"/>
  <c r="R132" i="3"/>
  <c r="S132" i="3" s="1"/>
  <c r="M167" i="3" s="1"/>
  <c r="G35" i="3"/>
  <c r="H35" i="3" s="1"/>
  <c r="I35" i="3" s="1"/>
  <c r="N165" i="3" s="1"/>
  <c r="G54" i="3"/>
  <c r="G70" i="3"/>
  <c r="H67" i="3" s="1"/>
  <c r="I67" i="3" s="1"/>
  <c r="N167" i="3" s="1"/>
  <c r="BL67" i="3"/>
  <c r="Q35" i="3"/>
  <c r="R35" i="3" s="1"/>
  <c r="S35" i="3" s="1"/>
  <c r="M164" i="3" s="1"/>
  <c r="Q70" i="3"/>
  <c r="G148" i="3"/>
  <c r="Q67" i="3"/>
  <c r="BV67" i="3"/>
  <c r="BW67" i="3" s="1"/>
  <c r="BX67" i="3" s="1"/>
  <c r="G51" i="3"/>
  <c r="H51" i="3" s="1"/>
  <c r="I51" i="3" s="1"/>
  <c r="N166" i="3" s="1"/>
  <c r="H2" i="3"/>
  <c r="I2" i="3" s="1"/>
  <c r="H18" i="3"/>
  <c r="I18" i="3" s="1"/>
  <c r="BL70" i="3"/>
  <c r="H83" i="3"/>
  <c r="I83" i="3" s="1"/>
  <c r="N168" i="3" s="1"/>
  <c r="G132" i="3"/>
  <c r="H132" i="3" s="1"/>
  <c r="I132" i="3" s="1"/>
  <c r="G151" i="3"/>
  <c r="R67" i="3" l="1"/>
  <c r="S67" i="3" s="1"/>
  <c r="M165" i="3" s="1"/>
  <c r="M180" i="3" s="1"/>
  <c r="M185" i="3" s="1"/>
  <c r="H115" i="3"/>
  <c r="I115" i="3" s="1"/>
  <c r="N170" i="3" s="1"/>
  <c r="BM67" i="3"/>
  <c r="BN67" i="3" s="1"/>
  <c r="H148" i="3"/>
  <c r="I148" i="3" s="1"/>
  <c r="N179" i="3" s="1"/>
  <c r="N184" i="3" s="1"/>
  <c r="M179" i="3" l="1"/>
  <c r="M184" i="3" s="1"/>
  <c r="N181" i="3"/>
  <c r="O181" i="3" s="1"/>
  <c r="N180" i="3"/>
  <c r="N185" i="3" s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<sst xmlns="http://schemas.openxmlformats.org/spreadsheetml/2006/main" count="4622" uniqueCount="107">
  <si>
    <t>T</t>
  </si>
  <si>
    <t>CT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</si>
  <si>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</si>
  <si>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</si>
  <si>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</si>
  <si>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</si>
  <si>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</si>
  <si>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</si>
  <si>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</si>
  <si>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</si>
  <si>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</si>
  <si>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Ct2</t>
  </si>
  <si>
    <t>SP5 T</t>
  </si>
  <si>
    <t>RQ</t>
  </si>
  <si>
    <t>delta delta Ct</t>
  </si>
  <si>
    <t>Avg Delta Ct</t>
  </si>
  <si>
    <t>C(T) Avg.</t>
  </si>
  <si>
    <t>C(T)</t>
  </si>
  <si>
    <t>C(T) outsider</t>
  </si>
  <si>
    <t>Label</t>
  </si>
  <si>
    <t>Cells</t>
  </si>
  <si>
    <t>Well</t>
  </si>
  <si>
    <t>Ct1</t>
  </si>
  <si>
    <t>SP5 CT</t>
  </si>
  <si>
    <t xml:space="preserve">TB T SP2  </t>
  </si>
  <si>
    <t xml:space="preserve">TB T SP2 </t>
  </si>
  <si>
    <t xml:space="preserve">TB CT SP2  </t>
  </si>
  <si>
    <t>SP2 T</t>
  </si>
  <si>
    <t>SP2 CT</t>
  </si>
  <si>
    <t xml:space="preserve">TB T SP1  </t>
  </si>
  <si>
    <t xml:space="preserve">TB CT SP1  </t>
  </si>
  <si>
    <t>GAPDH</t>
  </si>
  <si>
    <t>SP1 T</t>
  </si>
  <si>
    <t>SP1 CT</t>
  </si>
  <si>
    <t>SP3 T</t>
  </si>
  <si>
    <t>SP3 CT</t>
  </si>
  <si>
    <t>SP4 T</t>
  </si>
  <si>
    <t>SP4 CT</t>
  </si>
  <si>
    <t xml:space="preserve">TB CT Sp5  </t>
  </si>
  <si>
    <t xml:space="preserve">TB T Sp5  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</si>
  <si>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</si>
  <si>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</si>
  <si>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</si>
  <si>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</si>
  <si>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</si>
  <si>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</si>
  <si>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</si>
  <si>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</si>
  <si>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</si>
  <si>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 xml:space="preserve">TB CT5 Sp5  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</si>
  <si>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</si>
  <si>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</si>
  <si>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</si>
  <si>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</si>
  <si>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</si>
  <si>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</si>
  <si>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</si>
  <si>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</si>
  <si>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</si>
  <si>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</si>
  <si>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</si>
  <si>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</si>
  <si>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</si>
  <si>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</si>
  <si>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</si>
  <si>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</si>
  <si>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</si>
  <si>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</si>
  <si>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</si>
  <si>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</si>
  <si>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</si>
  <si>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</si>
  <si>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</si>
  <si>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</si>
  <si>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</si>
  <si>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</si>
  <si>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</si>
  <si>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GAPDH per sod2 e gpx4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</si>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</sst>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164" fontId="0" fillId="11" borderId="17" xfId="0" applyNumberForma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164" fontId="0" fillId="12" borderId="17" xfId="0" applyNumberForma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0" fontId="10" fillId="0" borderId="0" xfId="0" applyFont="1" applyAlignment="1">
      <alignment horizontal="center"/>
    </xf>
  </cellXfs>
  <cellStyles count="1">
    <cellStyle name="Normale" xfId="0" builtinId="0"/>
  </cellStyles>
  <dxfs count="276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'C5-T+1'!$M$185:$N$185</c:f>
                <c:numCache>
                  <c:formatCode>General</c:formatCode>
                  <c:ptCount val="2"/>
                  <c:pt idx="0">
                    <c:v>0.18072661869018303</c:v>
                  </c:pt>
                  <c:pt idx="1">
                    <c:v>5.6283420798720521E-2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'C5-T+1'!$M$183:$N$183</c:f>
              <c:strCache>
                <c:ptCount val="2"/>
                <c:pt idx="0">
                  <c:v>CT</c:v>
                </c:pt>
                <c:pt idx="1">
                  <c:v>T</c:v>
                </c:pt>
              </c:strCache>
            </c:strRef>
          </c:cat>
          <c:val>
            <c:numRef>
              <c:f>'C5-T+1'!$M$184:$N$184</c:f>
              <c:numCache>
                <c:formatCode>General</c:formatCode>
                <c:ptCount val="2"/>
                <c:pt idx="0">
                  <c:v>1.038345626587222</c:v>
                </c:pt>
                <c:pt idx="1">
                  <c:v>0.16167573973403734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1-A64B-ACF4-DB1D89A1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091248"/>
        <c:axId val="1578088592"/>
      </c:barChart>
      <c:catAx>
        <c:axId val="15780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88592"/>
        <c:crosses val="autoZero"/>
        <c:auto val="1"/>
        <c:lblAlgn val="ctr"/>
        <c:lblOffset val="100"/>
        <c:noMultiLvlLbl val="0"/>
      </c:catAx>
      <c:valAx>
        <c:axId val="15780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809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0.12261722426306228</c:v>
                  </c:pt>
                  <c:pt idx="1">
                    <c:v>0.21389116066901173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0.88755473449924038</c:v>
                </c:pt>
                <c:pt idx="1">
                  <c:v>0.62203228478031092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3.8711265958701987E-2</c:v>
                  </c:pt>
                  <c:pt idx="1">
                    <c:v>10.868741529794729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0.97648217366930612</c:v>
                </c:pt>
                <c:pt idx="1">
                  <c:v>9.9721927781861197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3.8711265958701987E-2</c:v>
                  </c:pt>
                  <c:pt idx="1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0.97648217366930612</c:v>
                </c:pt>
                <c:pt idx="1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DEFINITIVA'!$D$2,'ANALISI DEFINITIVA'!$D$11,'ANALISI DEFINITIVA'!$D$20)</c:f>
                <c:numCache>
                  <c:formatCode>General</c:formatCode>
                  <c:ptCount val="3"/>
                  <c:pt idx="0">
                    <c:v>0.18072661869018303</c:v>
                  </c:pt>
                  <c:pt idx="1">
                    <c:v>0.12261722426306228</c:v>
                  </c:pt>
                  <c:pt idx="2">
                    <c:v>3.8711265958701987E-2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DEFINITIVA'!$B$2,'ANALISI DEFINITIVA'!$B$11,'ANALISI DEFINITIVA'!$B$20)</c:f>
              <c:numCache>
                <c:formatCode>General</c:formatCode>
                <c:ptCount val="3"/>
                <c:pt idx="0">
                  <c:v>1.038345626587222</c:v>
                </c:pt>
                <c:pt idx="1">
                  <c:v>0.88755473449924038</c:v>
                </c:pt>
                <c:pt idx="2">
                  <c:v>0.97648217366930612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914F-811F-4163CDD3F2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DEFINITIVA'!$E$2,'ANALISI DEFINITIVA'!$E$11,'ANALISI DEFINITIVA'!$E$20)</c:f>
                <c:numCache>
                  <c:formatCode>General</c:formatCode>
                  <c:ptCount val="3"/>
                  <c:pt idx="0">
                    <c:v>5.6283420798720521E-2</c:v>
                  </c:pt>
                  <c:pt idx="1">
                    <c:v>0.21389116066901173</c:v>
                  </c:pt>
                  <c:pt idx="2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DEFINITIVA'!$C$2,'ANALISI DEFINITIVA'!$C$11,'ANALISI DEFINITIVA'!$C$20)</c:f>
              <c:numCache>
                <c:formatCode>General</c:formatCode>
                <c:ptCount val="3"/>
                <c:pt idx="0">
                  <c:v>0.16167573973403734</c:v>
                </c:pt>
                <c:pt idx="1">
                  <c:v>0.62203228478031092</c:v>
                </c:pt>
                <c:pt idx="2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914F-811F-4163CDD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900288"/>
        <c:axId val="421313872"/>
      </c:barChart>
      <c:catAx>
        <c:axId val="1790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313872"/>
        <c:crosses val="autoZero"/>
        <c:auto val="1"/>
        <c:lblAlgn val="ctr"/>
        <c:lblOffset val="100"/>
        <c:noMultiLvlLbl val="0"/>
      </c:catAx>
      <c:valAx>
        <c:axId val="4213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188</xdr:row>
      <xdr:rowOff>114300</xdr:rowOff>
    </xdr:from>
    <xdr:to>
      <xdr:col>15</xdr:col>
      <xdr:colOff>285750</xdr:colOff>
      <xdr:row>202</xdr:row>
      <xdr:rowOff>12700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D481DA-3613-D846-E0A9-1098CDAB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768350</xdr:colOff>
      <xdr:row>188</xdr:row>
      <xdr:rowOff>0</xdr:rowOff>
    </xdr:from>
    <xdr:to>
      <xdr:col>15</xdr:col>
      <xdr:colOff>539750</xdr:colOff>
      <xdr:row>201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3</xdr:row>
      <xdr:rowOff>50800</xdr:rowOff>
    </xdr:from>
    <xdr:to>
      <xdr:col>14</xdr:col>
      <xdr:colOff>698500</xdr:colOff>
      <xdr:row>27</xdr:row>
      <xdr:rowOff>88900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B093A2-F489-AEC9-38D6-D901348B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workbookViewId="0">
      <selection activeCell="N65" activeCellId="1" sqref="N55:P56 N65:P66"/>
    </sheetView>
  </sheetViews>
  <sheetFormatPr baseColWidth="10" defaultRowHeight="16" x14ac:dyDescent="0.2"/>
  <sheetData>
    <row r="1" spans="1:16" x14ac:dyDescent="0.2">
      <c r="A1" s="55" t="s">
        <v>74</v>
      </c>
      <c r="B1" s="55"/>
      <c r="C1" s="55"/>
      <c r="D1" s="55"/>
      <c r="E1" s="55"/>
      <c r="F1" s="55"/>
      <c r="G1" s="55"/>
      <c r="H1" s="55"/>
    </row>
    <row r="2" spans="1:16" x14ac:dyDescent="0.2">
      <c r="A2" s="27"/>
      <c r="B2" s="28" t="s">
        <v>10</v>
      </c>
      <c r="C2" s="27"/>
      <c r="D2" s="27"/>
      <c r="E2" s="42"/>
      <c r="F2" s="43" t="s">
        <v>31</v>
      </c>
      <c r="G2" s="42"/>
      <c r="H2" s="42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62</v>
      </c>
      <c r="B4" s="31" t="s">
        <v>63</v>
      </c>
      <c r="C4" s="31" t="s">
        <v>64</v>
      </c>
      <c r="D4" s="32" t="s">
        <v>65</v>
      </c>
      <c r="E4" s="30" t="s">
        <v>62</v>
      </c>
      <c r="F4" s="31" t="s">
        <v>63</v>
      </c>
      <c r="G4" s="44" t="s">
        <v>64</v>
      </c>
      <c r="H4" s="45" t="s">
        <v>65</v>
      </c>
      <c r="O4" s="53" t="s">
        <v>31</v>
      </c>
      <c r="P4" s="53" t="s">
        <v>10</v>
      </c>
    </row>
    <row r="5" spans="1:16" ht="17" thickBot="1" x14ac:dyDescent="0.25">
      <c r="A5" s="33" t="s">
        <v>66</v>
      </c>
      <c r="B5" s="34" t="s">
        <v>10</v>
      </c>
      <c r="C5" s="23">
        <v>17.489100000000001</v>
      </c>
      <c r="D5" s="29">
        <f>STDEV(C5:C7)</f>
        <v>8.5438457383077787E-2</v>
      </c>
      <c r="E5" s="46" t="s">
        <v>66</v>
      </c>
      <c r="F5" s="47" t="s">
        <v>31</v>
      </c>
      <c r="G5" s="24">
        <v>26.110900000000001</v>
      </c>
      <c r="H5" s="29">
        <f>STDEV(G5:G7)</f>
        <v>0.24446106711158308</v>
      </c>
      <c r="N5" s="25" t="s">
        <v>45</v>
      </c>
      <c r="O5" s="25">
        <f>G24</f>
        <v>25.354700000000001</v>
      </c>
      <c r="P5" s="25">
        <f>C23</f>
        <v>18.3188</v>
      </c>
    </row>
    <row r="6" spans="1:16" ht="17" thickBot="1" x14ac:dyDescent="0.25">
      <c r="A6" s="35" t="s">
        <v>66</v>
      </c>
      <c r="B6" s="36" t="s">
        <v>10</v>
      </c>
      <c r="C6" s="23">
        <v>17.446899999999999</v>
      </c>
      <c r="D6" s="37">
        <f>AVERAGE(C5:C7)</f>
        <v>17.515799999999999</v>
      </c>
      <c r="E6" s="48" t="s">
        <v>66</v>
      </c>
      <c r="F6" s="49" t="s">
        <v>31</v>
      </c>
      <c r="G6" s="23">
        <v>25.700099999999999</v>
      </c>
      <c r="H6" s="50">
        <f>AVERAGE(G5:G7)</f>
        <v>25.828966666666663</v>
      </c>
      <c r="N6" s="25" t="s">
        <v>45</v>
      </c>
      <c r="O6" s="25">
        <f>G25</f>
        <v>25.351500000000001</v>
      </c>
      <c r="P6" s="25">
        <f>C24</f>
        <v>18.329999999999998</v>
      </c>
    </row>
    <row r="7" spans="1:16" ht="17" thickBot="1" x14ac:dyDescent="0.25">
      <c r="A7" s="38" t="s">
        <v>66</v>
      </c>
      <c r="B7" s="39" t="s">
        <v>10</v>
      </c>
      <c r="C7" s="24">
        <v>17.6114</v>
      </c>
      <c r="D7" s="40"/>
      <c r="E7" s="51" t="s">
        <v>66</v>
      </c>
      <c r="F7" s="52" t="s">
        <v>31</v>
      </c>
      <c r="G7" s="23">
        <v>25.675899999999999</v>
      </c>
      <c r="H7" s="40"/>
      <c r="N7" t="s">
        <v>80</v>
      </c>
      <c r="O7">
        <f>G26</f>
        <v>24.786000000000001</v>
      </c>
      <c r="P7">
        <f>C26</f>
        <v>18.143000000000001</v>
      </c>
    </row>
    <row r="8" spans="1:16" ht="17" thickBot="1" x14ac:dyDescent="0.25">
      <c r="A8" s="33" t="s">
        <v>67</v>
      </c>
      <c r="B8" s="34" t="s">
        <v>10</v>
      </c>
      <c r="C8" s="23">
        <v>18.384599999999999</v>
      </c>
      <c r="D8" s="29">
        <f>STDEV(C8:C10)</f>
        <v>1.7197189692892609E-2</v>
      </c>
      <c r="E8" s="46" t="s">
        <v>67</v>
      </c>
      <c r="F8" s="47" t="s">
        <v>31</v>
      </c>
      <c r="G8" s="24">
        <v>22.654699999999998</v>
      </c>
      <c r="H8" s="29">
        <f>STDEV(G8:G10)</f>
        <v>9.7350963015268091E-2</v>
      </c>
      <c r="N8" t="s">
        <v>80</v>
      </c>
      <c r="O8">
        <f>G27</f>
        <v>24.733499999999999</v>
      </c>
      <c r="P8">
        <f>C28</f>
        <v>18.188199999999998</v>
      </c>
    </row>
    <row r="9" spans="1:16" ht="17" thickBot="1" x14ac:dyDescent="0.25">
      <c r="A9" s="35" t="s">
        <v>67</v>
      </c>
      <c r="B9" s="36" t="s">
        <v>10</v>
      </c>
      <c r="C9" s="23">
        <v>18.382899999999999</v>
      </c>
      <c r="D9" s="37">
        <f>AVERAGE(C8:C10)</f>
        <v>18.373833333333334</v>
      </c>
      <c r="E9" s="48" t="s">
        <v>67</v>
      </c>
      <c r="F9" s="49" t="s">
        <v>31</v>
      </c>
      <c r="G9" s="23">
        <v>22.849399999999999</v>
      </c>
      <c r="H9" s="50">
        <f>AVERAGE(G8:G10)</f>
        <v>22.751799999999999</v>
      </c>
      <c r="N9" t="s">
        <v>81</v>
      </c>
      <c r="O9">
        <f>G29</f>
        <v>25.623699999999999</v>
      </c>
      <c r="P9">
        <f>C29</f>
        <v>17.624400000000001</v>
      </c>
    </row>
    <row r="10" spans="1:16" ht="17" thickBot="1" x14ac:dyDescent="0.25">
      <c r="A10" s="38" t="s">
        <v>67</v>
      </c>
      <c r="B10" s="41" t="s">
        <v>10</v>
      </c>
      <c r="C10" s="24">
        <v>18.353999999999999</v>
      </c>
      <c r="D10" s="40"/>
      <c r="E10" s="51" t="s">
        <v>67</v>
      </c>
      <c r="F10" s="52" t="s">
        <v>31</v>
      </c>
      <c r="G10" s="23">
        <v>22.751300000000001</v>
      </c>
      <c r="H10" s="40"/>
      <c r="N10" t="s">
        <v>81</v>
      </c>
      <c r="O10">
        <f>G30</f>
        <v>26.058299999999999</v>
      </c>
      <c r="P10">
        <f>C31</f>
        <v>17.6174</v>
      </c>
    </row>
    <row r="11" spans="1:16" ht="17" thickBot="1" x14ac:dyDescent="0.25">
      <c r="A11" s="33" t="s">
        <v>68</v>
      </c>
      <c r="B11" s="34" t="s">
        <v>10</v>
      </c>
      <c r="C11" s="23">
        <v>17.521599999999999</v>
      </c>
      <c r="D11" s="29">
        <f>STDEV(C11:C13)</f>
        <v>8.4439110211639537E-2</v>
      </c>
      <c r="E11" s="46" t="s">
        <v>68</v>
      </c>
      <c r="F11" s="47" t="s">
        <v>31</v>
      </c>
      <c r="G11" s="23">
        <v>22.083400000000001</v>
      </c>
      <c r="H11" s="29">
        <f>STDEV(G11:G13)</f>
        <v>0.11026858120062943</v>
      </c>
      <c r="N11" s="26" t="s">
        <v>71</v>
      </c>
      <c r="O11" s="26">
        <f>G32</f>
        <v>25.751899999999999</v>
      </c>
      <c r="P11" s="26">
        <f>C32</f>
        <v>17.164300000000001</v>
      </c>
    </row>
    <row r="12" spans="1:16" ht="17" thickBot="1" x14ac:dyDescent="0.25">
      <c r="A12" s="35" t="s">
        <v>68</v>
      </c>
      <c r="B12" s="36" t="s">
        <v>10</v>
      </c>
      <c r="C12" s="23">
        <v>17.500900000000001</v>
      </c>
      <c r="D12" s="37">
        <f>AVERAGE(C11:C13)</f>
        <v>17.559633333333334</v>
      </c>
      <c r="E12" s="48" t="s">
        <v>68</v>
      </c>
      <c r="F12" s="49" t="s">
        <v>31</v>
      </c>
      <c r="G12" s="23">
        <v>22.067599999999999</v>
      </c>
      <c r="H12" s="50">
        <f>AVERAGE(G11:G13)</f>
        <v>22.012</v>
      </c>
      <c r="N12" s="26" t="s">
        <v>72</v>
      </c>
      <c r="O12" s="26">
        <f>G34</f>
        <v>25.6126</v>
      </c>
      <c r="P12" s="26">
        <f>C34</f>
        <v>17.130199999999999</v>
      </c>
    </row>
    <row r="13" spans="1:16" ht="17" thickBot="1" x14ac:dyDescent="0.25">
      <c r="A13" s="38" t="s">
        <v>68</v>
      </c>
      <c r="B13" s="39" t="s">
        <v>10</v>
      </c>
      <c r="C13" s="24">
        <v>17.656400000000001</v>
      </c>
      <c r="D13" s="40"/>
      <c r="E13" s="51" t="s">
        <v>68</v>
      </c>
      <c r="F13" s="52" t="s">
        <v>31</v>
      </c>
      <c r="G13" s="24">
        <v>21.885000000000002</v>
      </c>
      <c r="H13" s="40"/>
      <c r="N13" s="9" t="s">
        <v>73</v>
      </c>
      <c r="O13" s="9">
        <f>G35</f>
        <v>24.7592</v>
      </c>
      <c r="P13" s="9">
        <f>C35</f>
        <v>17.8858</v>
      </c>
    </row>
    <row r="14" spans="1:16" ht="17" thickBot="1" x14ac:dyDescent="0.25">
      <c r="A14" s="33" t="s">
        <v>69</v>
      </c>
      <c r="B14" s="34" t="s">
        <v>10</v>
      </c>
      <c r="C14" s="24">
        <v>17.852699999999999</v>
      </c>
      <c r="D14" s="29">
        <f>STDEV(C14:C16)</f>
        <v>0.14227903335816455</v>
      </c>
      <c r="E14" s="46" t="s">
        <v>69</v>
      </c>
      <c r="F14" s="47" t="s">
        <v>31</v>
      </c>
      <c r="G14" s="24">
        <v>24.18</v>
      </c>
      <c r="H14" s="29">
        <f>STDEV(G14:G16)</f>
        <v>4.8966553210669624E-2</v>
      </c>
      <c r="N14" s="9" t="s">
        <v>73</v>
      </c>
      <c r="O14" s="9">
        <f>G36</f>
        <v>24.6723</v>
      </c>
      <c r="P14" s="9">
        <f>C36</f>
        <v>17.829000000000001</v>
      </c>
    </row>
    <row r="15" spans="1:16" ht="17" thickBot="1" x14ac:dyDescent="0.25">
      <c r="A15" s="35" t="s">
        <v>69</v>
      </c>
      <c r="B15" s="36" t="s">
        <v>10</v>
      </c>
      <c r="C15" s="24">
        <v>18.011399999999998</v>
      </c>
      <c r="D15" s="37">
        <f>AVERAGE(C14:C16)</f>
        <v>18.00023333333333</v>
      </c>
      <c r="E15" s="48" t="s">
        <v>69</v>
      </c>
      <c r="F15" s="49" t="s">
        <v>31</v>
      </c>
      <c r="G15" s="24">
        <v>24.1723</v>
      </c>
      <c r="H15" s="50">
        <f>AVERAGE(G14:G16)</f>
        <v>24.204333333333334</v>
      </c>
      <c r="N15" s="25" t="s">
        <v>29</v>
      </c>
      <c r="O15" s="25">
        <f>G6</f>
        <v>25.700099999999999</v>
      </c>
      <c r="P15" s="25">
        <f>C5</f>
        <v>17.489100000000001</v>
      </c>
    </row>
    <row r="16" spans="1:16" ht="17" thickBot="1" x14ac:dyDescent="0.25">
      <c r="A16" s="38" t="s">
        <v>69</v>
      </c>
      <c r="B16" s="39" t="s">
        <v>10</v>
      </c>
      <c r="C16" s="24">
        <v>18.136600000000001</v>
      </c>
      <c r="D16" s="40"/>
      <c r="E16" s="51" t="s">
        <v>69</v>
      </c>
      <c r="F16" s="52" t="s">
        <v>31</v>
      </c>
      <c r="G16" s="24">
        <v>24.2607</v>
      </c>
      <c r="H16" s="40"/>
      <c r="N16" s="25" t="s">
        <v>29</v>
      </c>
      <c r="O16" s="25">
        <f>G7</f>
        <v>25.675899999999999</v>
      </c>
      <c r="P16" s="25">
        <f>C6</f>
        <v>17.446899999999999</v>
      </c>
    </row>
    <row r="17" spans="1:16" ht="17" thickBot="1" x14ac:dyDescent="0.25">
      <c r="A17" s="33" t="s">
        <v>70</v>
      </c>
      <c r="B17" s="34" t="s">
        <v>10</v>
      </c>
      <c r="C17" s="24">
        <v>17.7089</v>
      </c>
      <c r="D17" s="29">
        <f>STDEV(C17:C19)</f>
        <v>0.34228919059765878</v>
      </c>
      <c r="E17" s="46" t="s">
        <v>70</v>
      </c>
      <c r="F17" s="47" t="s">
        <v>31</v>
      </c>
      <c r="G17" s="24">
        <v>22.261600000000001</v>
      </c>
      <c r="H17" s="29">
        <f>STDEV(G17:G19)</f>
        <v>6.4732861309640788E-2</v>
      </c>
      <c r="N17" t="s">
        <v>82</v>
      </c>
      <c r="O17">
        <f>G9</f>
        <v>22.849399999999999</v>
      </c>
      <c r="P17">
        <f>C8</f>
        <v>18.384599999999999</v>
      </c>
    </row>
    <row r="18" spans="1:16" ht="17" thickBot="1" x14ac:dyDescent="0.25">
      <c r="A18" s="35" t="s">
        <v>70</v>
      </c>
      <c r="B18" s="36" t="s">
        <v>10</v>
      </c>
      <c r="C18" s="24">
        <v>17.063199999999998</v>
      </c>
      <c r="D18" s="37">
        <f>AVERAGE(C17:C19)</f>
        <v>17.320399999999996</v>
      </c>
      <c r="E18" s="48" t="s">
        <v>70</v>
      </c>
      <c r="F18" s="49" t="s">
        <v>31</v>
      </c>
      <c r="G18" s="24">
        <v>22.361799999999999</v>
      </c>
      <c r="H18" s="50">
        <f>AVERAGE(G17:G19)</f>
        <v>22.335366666666669</v>
      </c>
      <c r="N18" t="s">
        <v>82</v>
      </c>
      <c r="O18">
        <f>G10</f>
        <v>22.751300000000001</v>
      </c>
      <c r="P18">
        <f>C9</f>
        <v>18.382899999999999</v>
      </c>
    </row>
    <row r="19" spans="1:16" ht="17" thickBot="1" x14ac:dyDescent="0.25">
      <c r="A19" s="38" t="s">
        <v>70</v>
      </c>
      <c r="B19" s="39" t="s">
        <v>10</v>
      </c>
      <c r="C19" s="24">
        <v>17.1891</v>
      </c>
      <c r="D19" s="40"/>
      <c r="E19" s="51" t="s">
        <v>70</v>
      </c>
      <c r="F19" s="52" t="s">
        <v>31</v>
      </c>
      <c r="G19" s="24">
        <v>22.3827</v>
      </c>
      <c r="H19" s="40"/>
      <c r="N19" t="s">
        <v>83</v>
      </c>
      <c r="O19">
        <f>G11</f>
        <v>22.083400000000001</v>
      </c>
      <c r="P19">
        <f>C11</f>
        <v>17.521599999999999</v>
      </c>
    </row>
    <row r="20" spans="1:16" x14ac:dyDescent="0.2">
      <c r="N20" t="s">
        <v>83</v>
      </c>
      <c r="O20">
        <f>G12</f>
        <v>22.067599999999999</v>
      </c>
      <c r="P20">
        <f>C12</f>
        <v>17.500900000000001</v>
      </c>
    </row>
    <row r="21" spans="1:16" ht="17" thickBot="1" x14ac:dyDescent="0.25">
      <c r="A21" s="55" t="s">
        <v>75</v>
      </c>
      <c r="B21" s="55"/>
      <c r="C21" s="55"/>
      <c r="D21" s="55"/>
      <c r="E21" s="55"/>
      <c r="F21" s="55"/>
      <c r="G21" s="55"/>
      <c r="H21" s="55"/>
      <c r="N21" s="26" t="s">
        <v>60</v>
      </c>
      <c r="O21" s="26">
        <f>G14</f>
        <v>24.18</v>
      </c>
      <c r="P21" s="26">
        <f>C15</f>
        <v>18.011399999999998</v>
      </c>
    </row>
    <row r="22" spans="1:16" ht="17" thickBot="1" x14ac:dyDescent="0.25">
      <c r="A22" s="30" t="s">
        <v>62</v>
      </c>
      <c r="B22" s="31" t="s">
        <v>63</v>
      </c>
      <c r="C22" s="31" t="s">
        <v>64</v>
      </c>
      <c r="D22" s="32" t="s">
        <v>65</v>
      </c>
      <c r="E22" s="30" t="s">
        <v>62</v>
      </c>
      <c r="F22" s="31" t="s">
        <v>63</v>
      </c>
      <c r="G22" s="44" t="s">
        <v>64</v>
      </c>
      <c r="H22" s="45" t="s">
        <v>65</v>
      </c>
      <c r="N22" s="26" t="s">
        <v>60</v>
      </c>
      <c r="O22" s="26">
        <f>G15</f>
        <v>24.1723</v>
      </c>
      <c r="P22" s="26">
        <f>C16</f>
        <v>18.136600000000001</v>
      </c>
    </row>
    <row r="23" spans="1:16" ht="17" thickBot="1" x14ac:dyDescent="0.25">
      <c r="A23" s="33" t="s">
        <v>66</v>
      </c>
      <c r="B23" s="34" t="s">
        <v>10</v>
      </c>
      <c r="C23" s="23">
        <v>18.3188</v>
      </c>
      <c r="D23" s="29">
        <f>STDEV(C23:C25)</f>
        <v>1.8918861840325492E-2</v>
      </c>
      <c r="E23" s="46" t="s">
        <v>66</v>
      </c>
      <c r="F23" s="47" t="s">
        <v>31</v>
      </c>
      <c r="G23" s="24">
        <v>25.723700000000001</v>
      </c>
      <c r="H23" s="29">
        <f>STDEV(G23:G25)</f>
        <v>0.21397199193663929</v>
      </c>
      <c r="N23" s="9" t="s">
        <v>61</v>
      </c>
      <c r="O23" s="9">
        <f>G18</f>
        <v>22.361799999999999</v>
      </c>
      <c r="P23" s="9">
        <f>C18</f>
        <v>17.063199999999998</v>
      </c>
    </row>
    <row r="24" spans="1:16" ht="17" thickBot="1" x14ac:dyDescent="0.25">
      <c r="A24" s="35" t="s">
        <v>66</v>
      </c>
      <c r="B24" s="36" t="s">
        <v>10</v>
      </c>
      <c r="C24" s="23">
        <v>18.329999999999998</v>
      </c>
      <c r="D24" s="37">
        <f>AVERAGE(C23:C25)</f>
        <v>18.313966666666662</v>
      </c>
      <c r="E24" s="48" t="s">
        <v>66</v>
      </c>
      <c r="F24" s="49" t="s">
        <v>31</v>
      </c>
      <c r="G24" s="23">
        <v>25.354700000000001</v>
      </c>
      <c r="H24" s="50">
        <f>AVERAGE(G23:G25)</f>
        <v>25.476633333333336</v>
      </c>
      <c r="N24" s="9" t="s">
        <v>61</v>
      </c>
      <c r="O24" s="9">
        <f>G19</f>
        <v>22.3827</v>
      </c>
      <c r="P24" s="9">
        <f>C19</f>
        <v>17.1891</v>
      </c>
    </row>
    <row r="25" spans="1:16" ht="17" thickBot="1" x14ac:dyDescent="0.25">
      <c r="A25" s="38" t="s">
        <v>66</v>
      </c>
      <c r="B25" s="39" t="s">
        <v>10</v>
      </c>
      <c r="C25" s="24">
        <v>18.293099999999999</v>
      </c>
      <c r="D25" s="40"/>
      <c r="E25" s="51" t="s">
        <v>66</v>
      </c>
      <c r="F25" s="52" t="s">
        <v>31</v>
      </c>
      <c r="G25" s="23">
        <v>25.351500000000001</v>
      </c>
      <c r="H25" s="40"/>
      <c r="N25" s="53"/>
      <c r="O25" s="53" t="s">
        <v>31</v>
      </c>
      <c r="P25" s="53" t="s">
        <v>10</v>
      </c>
    </row>
    <row r="26" spans="1:16" ht="17" thickBot="1" x14ac:dyDescent="0.25">
      <c r="A26" s="33" t="s">
        <v>67</v>
      </c>
      <c r="B26" s="34" t="s">
        <v>10</v>
      </c>
      <c r="C26" s="23">
        <v>18.143000000000001</v>
      </c>
      <c r="D26" s="29">
        <f>STDEV(C26:C28)</f>
        <v>4.3264650697768081E-2</v>
      </c>
      <c r="E26" s="46" t="s">
        <v>67</v>
      </c>
      <c r="F26" s="47" t="s">
        <v>31</v>
      </c>
      <c r="G26" s="23">
        <v>24.786000000000001</v>
      </c>
      <c r="H26" s="29">
        <f>STDEV(G26:G28)</f>
        <v>0.1245887769156333</v>
      </c>
      <c r="N26" s="25" t="s">
        <v>84</v>
      </c>
      <c r="O26" s="25">
        <f>G61</f>
        <v>25.355499999999999</v>
      </c>
      <c r="P26" s="25">
        <f>C44</f>
        <v>19.416</v>
      </c>
    </row>
    <row r="27" spans="1:16" ht="17" thickBot="1" x14ac:dyDescent="0.25">
      <c r="A27" s="35" t="s">
        <v>67</v>
      </c>
      <c r="B27" s="36" t="s">
        <v>10</v>
      </c>
      <c r="C27" s="24">
        <v>18.101700000000001</v>
      </c>
      <c r="D27" s="37">
        <f>AVERAGE(C26:C28)</f>
        <v>18.144300000000001</v>
      </c>
      <c r="E27" s="48" t="s">
        <v>67</v>
      </c>
      <c r="F27" s="49" t="s">
        <v>31</v>
      </c>
      <c r="G27" s="23">
        <v>24.733499999999999</v>
      </c>
      <c r="H27" s="50">
        <f>AVERAGE(G26:G28)</f>
        <v>24.68943333333333</v>
      </c>
      <c r="N27" s="25" t="s">
        <v>84</v>
      </c>
      <c r="O27" s="25">
        <f>G62</f>
        <v>25.2805</v>
      </c>
      <c r="P27" s="25">
        <f>C45</f>
        <v>19.541599999999999</v>
      </c>
    </row>
    <row r="28" spans="1:16" ht="17" thickBot="1" x14ac:dyDescent="0.25">
      <c r="A28" s="38" t="s">
        <v>67</v>
      </c>
      <c r="B28" s="41" t="s">
        <v>10</v>
      </c>
      <c r="C28" s="23">
        <v>18.188199999999998</v>
      </c>
      <c r="D28" s="40"/>
      <c r="E28" s="51" t="s">
        <v>67</v>
      </c>
      <c r="F28" s="52" t="s">
        <v>31</v>
      </c>
      <c r="G28" s="24">
        <v>24.5488</v>
      </c>
      <c r="H28" s="40"/>
      <c r="N28" t="s">
        <v>85</v>
      </c>
      <c r="O28">
        <f>G65</f>
        <v>26.250900000000001</v>
      </c>
      <c r="P28">
        <f>C47</f>
        <v>18.5014</v>
      </c>
    </row>
    <row r="29" spans="1:16" ht="17" thickBot="1" x14ac:dyDescent="0.25">
      <c r="A29" s="33" t="s">
        <v>68</v>
      </c>
      <c r="B29" s="34" t="s">
        <v>10</v>
      </c>
      <c r="C29" s="23">
        <v>17.624400000000001</v>
      </c>
      <c r="D29" s="29">
        <f>STDEV(C29:C31)</f>
        <v>4.303967162204303E-2</v>
      </c>
      <c r="E29" s="46" t="s">
        <v>68</v>
      </c>
      <c r="F29" s="47" t="s">
        <v>31</v>
      </c>
      <c r="G29" s="23">
        <v>25.623699999999999</v>
      </c>
      <c r="H29" s="29">
        <f>STDEV(G29:G31)</f>
        <v>0.30161739560796741</v>
      </c>
      <c r="N29" t="s">
        <v>85</v>
      </c>
      <c r="O29">
        <f>G66</f>
        <v>26.264700000000001</v>
      </c>
      <c r="P29">
        <f>C49</f>
        <v>18.3748</v>
      </c>
    </row>
    <row r="30" spans="1:16" ht="17" thickBot="1" x14ac:dyDescent="0.25">
      <c r="A30" s="35" t="s">
        <v>68</v>
      </c>
      <c r="B30" s="36" t="s">
        <v>10</v>
      </c>
      <c r="C30" s="24">
        <v>17.546600000000002</v>
      </c>
      <c r="D30" s="37">
        <f>AVERAGE(C29:C31)</f>
        <v>17.596133333333338</v>
      </c>
      <c r="E30" s="48" t="s">
        <v>68</v>
      </c>
      <c r="F30" s="49" t="s">
        <v>31</v>
      </c>
      <c r="G30" s="23">
        <v>26.058299999999999</v>
      </c>
      <c r="H30" s="50">
        <f>AVERAGE(G29:G31)</f>
        <v>25.720233333333336</v>
      </c>
      <c r="N30" t="s">
        <v>86</v>
      </c>
      <c r="O30">
        <f>G68</f>
        <v>25.606400000000001</v>
      </c>
      <c r="P30">
        <f>C50</f>
        <v>18.305299999999999</v>
      </c>
    </row>
    <row r="31" spans="1:16" ht="17" thickBot="1" x14ac:dyDescent="0.25">
      <c r="A31" s="38" t="s">
        <v>68</v>
      </c>
      <c r="B31" s="39" t="s">
        <v>10</v>
      </c>
      <c r="C31" s="23">
        <v>17.6174</v>
      </c>
      <c r="D31" s="40"/>
      <c r="E31" s="51" t="s">
        <v>68</v>
      </c>
      <c r="F31" s="52" t="s">
        <v>31</v>
      </c>
      <c r="G31" s="24">
        <v>25.4787</v>
      </c>
      <c r="H31" s="40"/>
      <c r="N31" t="s">
        <v>81</v>
      </c>
      <c r="O31">
        <f>G69</f>
        <v>25.62</v>
      </c>
      <c r="P31">
        <f>C52</f>
        <v>18.5624</v>
      </c>
    </row>
    <row r="32" spans="1:16" ht="17" thickBot="1" x14ac:dyDescent="0.25">
      <c r="A32" s="33" t="s">
        <v>69</v>
      </c>
      <c r="B32" s="34" t="s">
        <v>10</v>
      </c>
      <c r="C32" s="24">
        <v>17.164300000000001</v>
      </c>
      <c r="D32" s="29">
        <f>STDEV(C32:C34)</f>
        <v>5.9231663829408421E-2</v>
      </c>
      <c r="E32" s="46" t="s">
        <v>69</v>
      </c>
      <c r="F32" s="47" t="s">
        <v>31</v>
      </c>
      <c r="G32" s="24">
        <v>25.751899999999999</v>
      </c>
      <c r="H32" s="29">
        <f>STDEV(G32:G34)</f>
        <v>0.14971814630609473</v>
      </c>
      <c r="N32" s="26" t="s">
        <v>87</v>
      </c>
      <c r="O32" s="26">
        <f>G70</f>
        <v>26.073399999999999</v>
      </c>
      <c r="P32" s="26">
        <f>C53</f>
        <v>18.7515</v>
      </c>
    </row>
    <row r="33" spans="1:16" ht="17" thickBot="1" x14ac:dyDescent="0.25">
      <c r="A33" s="35" t="s">
        <v>69</v>
      </c>
      <c r="B33" s="36" t="s">
        <v>10</v>
      </c>
      <c r="C33" s="24">
        <v>17.2455</v>
      </c>
      <c r="D33" s="37">
        <f>AVERAGE(C32:C34)</f>
        <v>17.180000000000003</v>
      </c>
      <c r="E33" s="48" t="s">
        <v>69</v>
      </c>
      <c r="F33" s="49" t="s">
        <v>31</v>
      </c>
      <c r="G33" s="24">
        <v>25.4527</v>
      </c>
      <c r="H33" s="50">
        <f>AVERAGE(G32:G34)</f>
        <v>25.605733333333333</v>
      </c>
      <c r="N33" s="26" t="s">
        <v>88</v>
      </c>
      <c r="O33" s="26">
        <f>G72</f>
        <v>26.079599999999999</v>
      </c>
      <c r="P33" s="26">
        <f>C55</f>
        <v>19.0611</v>
      </c>
    </row>
    <row r="34" spans="1:16" ht="17" thickBot="1" x14ac:dyDescent="0.25">
      <c r="A34" s="38" t="s">
        <v>69</v>
      </c>
      <c r="B34" s="39" t="s">
        <v>10</v>
      </c>
      <c r="C34" s="24">
        <v>17.130199999999999</v>
      </c>
      <c r="D34" s="40"/>
      <c r="E34" s="51" t="s">
        <v>69</v>
      </c>
      <c r="F34" s="52" t="s">
        <v>31</v>
      </c>
      <c r="G34" s="24">
        <v>25.6126</v>
      </c>
      <c r="H34" s="40"/>
      <c r="N34" s="9" t="s">
        <v>89</v>
      </c>
      <c r="O34" s="9"/>
      <c r="P34" s="9"/>
    </row>
    <row r="35" spans="1:16" ht="17" thickBot="1" x14ac:dyDescent="0.25">
      <c r="A35" s="33" t="s">
        <v>70</v>
      </c>
      <c r="B35" s="34" t="s">
        <v>10</v>
      </c>
      <c r="C35" s="24">
        <v>17.8858</v>
      </c>
      <c r="D35" s="29">
        <f>STDEV(C35:C37)</f>
        <v>7.2320398228991764E-2</v>
      </c>
      <c r="E35" s="46" t="s">
        <v>70</v>
      </c>
      <c r="F35" s="47" t="s">
        <v>31</v>
      </c>
      <c r="G35" s="24">
        <v>24.7592</v>
      </c>
      <c r="H35" s="29">
        <f>STDEV(G35:G37)</f>
        <v>6.9814826505550306E-2</v>
      </c>
      <c r="N35" s="9" t="s">
        <v>89</v>
      </c>
      <c r="O35" s="9"/>
      <c r="P35" s="9"/>
    </row>
    <row r="36" spans="1:16" ht="17" thickBot="1" x14ac:dyDescent="0.25">
      <c r="A36" s="35" t="s">
        <v>70</v>
      </c>
      <c r="B36" s="36" t="s">
        <v>10</v>
      </c>
      <c r="C36" s="24">
        <v>17.829000000000001</v>
      </c>
      <c r="D36" s="37">
        <f>AVERAGE(C35:C37)</f>
        <v>17.818999999999999</v>
      </c>
      <c r="E36" s="48" t="s">
        <v>70</v>
      </c>
      <c r="F36" s="49" t="s">
        <v>31</v>
      </c>
      <c r="G36" s="24">
        <v>24.6723</v>
      </c>
      <c r="H36" s="50">
        <f>AVERAGE(G35:G37)</f>
        <v>24.747299999999999</v>
      </c>
      <c r="N36" s="25" t="s">
        <v>29</v>
      </c>
      <c r="O36" s="25">
        <f>G43</f>
        <v>27.328299999999999</v>
      </c>
      <c r="P36" s="25">
        <f>C43</f>
        <v>19.470400000000001</v>
      </c>
    </row>
    <row r="37" spans="1:16" ht="17" thickBot="1" x14ac:dyDescent="0.25">
      <c r="A37" s="38" t="s">
        <v>70</v>
      </c>
      <c r="B37" s="39" t="s">
        <v>10</v>
      </c>
      <c r="C37" s="24">
        <v>17.7422</v>
      </c>
      <c r="D37" s="40"/>
      <c r="E37" s="51" t="s">
        <v>70</v>
      </c>
      <c r="F37" s="52" t="s">
        <v>31</v>
      </c>
      <c r="G37" s="24">
        <v>24.810400000000001</v>
      </c>
      <c r="H37" s="40"/>
      <c r="N37" s="25" t="s">
        <v>29</v>
      </c>
      <c r="O37" s="25">
        <f>G44</f>
        <v>27.204799999999999</v>
      </c>
      <c r="P37" s="25">
        <f>C44</f>
        <v>19.416</v>
      </c>
    </row>
    <row r="38" spans="1:16" x14ac:dyDescent="0.2">
      <c r="N38" t="s">
        <v>82</v>
      </c>
      <c r="O38">
        <f>G46</f>
        <v>25.4679</v>
      </c>
      <c r="P38">
        <f>C47</f>
        <v>18.5014</v>
      </c>
    </row>
    <row r="39" spans="1:16" x14ac:dyDescent="0.2">
      <c r="A39" s="55" t="s">
        <v>76</v>
      </c>
      <c r="B39" s="55"/>
      <c r="C39" s="55"/>
      <c r="D39" s="55"/>
      <c r="E39" s="55"/>
      <c r="F39" s="55"/>
      <c r="G39" s="55"/>
      <c r="H39" s="55"/>
      <c r="N39" t="s">
        <v>82</v>
      </c>
      <c r="O39">
        <f>G47</f>
        <v>25.4923</v>
      </c>
      <c r="P39">
        <f>C48</f>
        <v>18.4312</v>
      </c>
    </row>
    <row r="40" spans="1:16" x14ac:dyDescent="0.2">
      <c r="A40" s="27"/>
      <c r="B40" s="28" t="s">
        <v>10</v>
      </c>
      <c r="C40" s="27"/>
      <c r="D40" s="27"/>
      <c r="E40" s="42"/>
      <c r="F40" s="43" t="s">
        <v>31</v>
      </c>
      <c r="G40" s="42"/>
      <c r="H40" s="42"/>
      <c r="N40" t="s">
        <v>83</v>
      </c>
      <c r="O40">
        <f>G49</f>
        <v>26.068899999999999</v>
      </c>
      <c r="P40">
        <f>C49</f>
        <v>18.3748</v>
      </c>
    </row>
    <row r="41" spans="1:16" ht="17" thickBot="1" x14ac:dyDescent="0.25">
      <c r="A41" s="29"/>
      <c r="B41" s="29"/>
      <c r="C41" s="29"/>
      <c r="D41" s="40"/>
      <c r="E41" s="29"/>
      <c r="F41" s="29"/>
      <c r="G41" s="29"/>
      <c r="H41" s="40"/>
      <c r="N41" t="s">
        <v>83</v>
      </c>
      <c r="O41">
        <f>G51</f>
        <v>26.096599999999999</v>
      </c>
      <c r="P41">
        <f>C51</f>
        <v>18.3689</v>
      </c>
    </row>
    <row r="42" spans="1:16" ht="17" thickBot="1" x14ac:dyDescent="0.25">
      <c r="A42" s="30" t="s">
        <v>62</v>
      </c>
      <c r="B42" s="31" t="s">
        <v>63</v>
      </c>
      <c r="C42" s="31" t="s">
        <v>64</v>
      </c>
      <c r="D42" s="32" t="s">
        <v>65</v>
      </c>
      <c r="E42" s="30" t="s">
        <v>62</v>
      </c>
      <c r="F42" s="31" t="s">
        <v>63</v>
      </c>
      <c r="G42" s="44" t="s">
        <v>64</v>
      </c>
      <c r="H42" s="45" t="s">
        <v>65</v>
      </c>
      <c r="N42" s="26" t="s">
        <v>60</v>
      </c>
      <c r="O42" s="26">
        <f>G53</f>
        <v>25.795999999999999</v>
      </c>
      <c r="P42" s="26">
        <f>C52</f>
        <v>18.5624</v>
      </c>
    </row>
    <row r="43" spans="1:16" ht="17" thickBot="1" x14ac:dyDescent="0.25">
      <c r="A43" s="33" t="s">
        <v>66</v>
      </c>
      <c r="B43" s="34" t="s">
        <v>10</v>
      </c>
      <c r="C43" s="24">
        <v>19.470400000000001</v>
      </c>
      <c r="D43" s="29">
        <f>STDEV(C43:C45)</f>
        <v>6.2986982782158266E-2</v>
      </c>
      <c r="E43" s="46" t="s">
        <v>66</v>
      </c>
      <c r="F43" s="47" t="s">
        <v>31</v>
      </c>
      <c r="G43" s="24">
        <v>27.328299999999999</v>
      </c>
      <c r="H43" s="29">
        <f>STDEV(G43:G45)</f>
        <v>9.5002964866014436E-2</v>
      </c>
      <c r="N43" s="26" t="s">
        <v>60</v>
      </c>
      <c r="O43" s="26">
        <f>G54</f>
        <v>25.73</v>
      </c>
      <c r="P43" s="26">
        <f>C53</f>
        <v>18.7515</v>
      </c>
    </row>
    <row r="44" spans="1:16" ht="17" thickBot="1" x14ac:dyDescent="0.25">
      <c r="A44" s="35" t="s">
        <v>66</v>
      </c>
      <c r="B44" s="36" t="s">
        <v>10</v>
      </c>
      <c r="C44" s="24">
        <v>19.416</v>
      </c>
      <c r="D44" s="37">
        <f t="shared" ref="D44" si="0">AVERAGE(C43:C45)</f>
        <v>19.475999999999999</v>
      </c>
      <c r="E44" s="48" t="s">
        <v>66</v>
      </c>
      <c r="F44" s="49" t="s">
        <v>31</v>
      </c>
      <c r="G44" s="24">
        <v>27.204799999999999</v>
      </c>
      <c r="H44" s="50">
        <f>AVERAGE(G43:G45)</f>
        <v>27.224866666666667</v>
      </c>
      <c r="N44" s="9" t="s">
        <v>61</v>
      </c>
      <c r="O44" s="9">
        <f>G56</f>
        <v>25.090900000000001</v>
      </c>
      <c r="P44" s="9">
        <f>C55</f>
        <v>19.0611</v>
      </c>
    </row>
    <row r="45" spans="1:16" ht="17" thickBot="1" x14ac:dyDescent="0.25">
      <c r="A45" s="38" t="s">
        <v>66</v>
      </c>
      <c r="B45" s="39" t="s">
        <v>10</v>
      </c>
      <c r="C45" s="24">
        <v>19.541599999999999</v>
      </c>
      <c r="D45" s="40"/>
      <c r="E45" s="51" t="s">
        <v>66</v>
      </c>
      <c r="F45" s="52" t="s">
        <v>31</v>
      </c>
      <c r="G45" s="24">
        <v>27.141500000000001</v>
      </c>
      <c r="H45" s="40"/>
      <c r="N45" s="9" t="s">
        <v>61</v>
      </c>
      <c r="O45" s="9">
        <f>G57</f>
        <v>25.1006</v>
      </c>
      <c r="P45" s="9">
        <f>C56</f>
        <v>19.1249</v>
      </c>
    </row>
    <row r="46" spans="1:16" ht="17" thickBot="1" x14ac:dyDescent="0.25">
      <c r="A46" s="33" t="s">
        <v>67</v>
      </c>
      <c r="B46" s="34" t="s">
        <v>10</v>
      </c>
      <c r="C46" s="24">
        <v>18.350000000000001</v>
      </c>
      <c r="D46" s="29">
        <f>STDEV(C46:C48)</f>
        <v>7.5766571344711417E-2</v>
      </c>
      <c r="E46" s="46" t="s">
        <v>67</v>
      </c>
      <c r="F46" s="47" t="s">
        <v>31</v>
      </c>
      <c r="G46" s="24">
        <v>25.4679</v>
      </c>
      <c r="H46" s="29">
        <f>STDEV(G46:G48)</f>
        <v>3.5476799930847111E-2</v>
      </c>
      <c r="O46" s="53" t="s">
        <v>31</v>
      </c>
      <c r="P46" s="53" t="s">
        <v>10</v>
      </c>
    </row>
    <row r="47" spans="1:16" ht="17" thickBot="1" x14ac:dyDescent="0.25">
      <c r="A47" s="35" t="s">
        <v>67</v>
      </c>
      <c r="B47" s="36" t="s">
        <v>10</v>
      </c>
      <c r="C47" s="24">
        <v>18.5014</v>
      </c>
      <c r="D47" s="37">
        <f t="shared" ref="D47" si="1">AVERAGE(C46:C48)</f>
        <v>18.427533333333333</v>
      </c>
      <c r="E47" s="48" t="s">
        <v>67</v>
      </c>
      <c r="F47" s="49" t="s">
        <v>31</v>
      </c>
      <c r="G47" s="24">
        <v>25.4923</v>
      </c>
      <c r="H47" s="50">
        <f>AVERAGE(G46:G48)</f>
        <v>25.460866666666664</v>
      </c>
      <c r="N47" s="25" t="s">
        <v>90</v>
      </c>
      <c r="O47" s="25">
        <f>G101</f>
        <v>25.717199999999998</v>
      </c>
      <c r="P47" s="25">
        <f>C101</f>
        <v>18.5076</v>
      </c>
    </row>
    <row r="48" spans="1:16" ht="17" thickBot="1" x14ac:dyDescent="0.25">
      <c r="A48" s="38" t="s">
        <v>67</v>
      </c>
      <c r="B48" s="41" t="s">
        <v>10</v>
      </c>
      <c r="C48" s="24">
        <v>18.4312</v>
      </c>
      <c r="D48" s="40"/>
      <c r="E48" s="51" t="s">
        <v>67</v>
      </c>
      <c r="F48" s="52" t="s">
        <v>31</v>
      </c>
      <c r="G48" s="24">
        <v>25.4224</v>
      </c>
      <c r="H48" s="40"/>
      <c r="N48" s="25" t="s">
        <v>90</v>
      </c>
      <c r="O48" s="25">
        <f>G102</f>
        <v>25.754999999999999</v>
      </c>
      <c r="P48" s="25">
        <f>C103</f>
        <v>18.507400000000001</v>
      </c>
    </row>
    <row r="49" spans="1:16" ht="17" thickBot="1" x14ac:dyDescent="0.25">
      <c r="A49" s="33" t="s">
        <v>68</v>
      </c>
      <c r="B49" s="34" t="s">
        <v>10</v>
      </c>
      <c r="C49" s="24">
        <v>18.3748</v>
      </c>
      <c r="D49" s="29">
        <f>STDEV(C49:C51)</f>
        <v>3.8535740985913176E-2</v>
      </c>
      <c r="E49" s="46" t="s">
        <v>68</v>
      </c>
      <c r="F49" s="47" t="s">
        <v>31</v>
      </c>
      <c r="G49" s="24">
        <v>26.068899999999999</v>
      </c>
      <c r="H49" s="29">
        <f>STDEV(G49:G51)</f>
        <v>0.15606732521575292</v>
      </c>
      <c r="N49" t="s">
        <v>91</v>
      </c>
      <c r="O49">
        <f>G105</f>
        <v>26.668199999999999</v>
      </c>
      <c r="P49">
        <f>C104</f>
        <v>20.621700000000001</v>
      </c>
    </row>
    <row r="50" spans="1:16" ht="17" thickBot="1" x14ac:dyDescent="0.25">
      <c r="A50" s="35" t="s">
        <v>68</v>
      </c>
      <c r="B50" s="36" t="s">
        <v>10</v>
      </c>
      <c r="C50" s="24">
        <v>18.305299999999999</v>
      </c>
      <c r="D50" s="37">
        <f t="shared" ref="D50" si="2">AVERAGE(C49:C51)</f>
        <v>18.349666666666664</v>
      </c>
      <c r="E50" s="48" t="s">
        <v>68</v>
      </c>
      <c r="F50" s="49" t="s">
        <v>31</v>
      </c>
      <c r="G50" s="24">
        <v>25.813500000000001</v>
      </c>
      <c r="H50" s="50">
        <f>AVERAGE(G49:G51)</f>
        <v>25.992999999999999</v>
      </c>
      <c r="N50" t="s">
        <v>91</v>
      </c>
      <c r="O50">
        <f>G106</f>
        <v>26.629300000000001</v>
      </c>
      <c r="P50">
        <f>C106</f>
        <v>20.615400000000001</v>
      </c>
    </row>
    <row r="51" spans="1:16" ht="17" thickBot="1" x14ac:dyDescent="0.25">
      <c r="A51" s="38" t="s">
        <v>68</v>
      </c>
      <c r="B51" s="39" t="s">
        <v>10</v>
      </c>
      <c r="C51" s="24">
        <v>18.3689</v>
      </c>
      <c r="D51" s="40"/>
      <c r="E51" s="51" t="s">
        <v>68</v>
      </c>
      <c r="F51" s="52" t="s">
        <v>31</v>
      </c>
      <c r="G51" s="24">
        <v>26.096599999999999</v>
      </c>
      <c r="H51" s="40"/>
      <c r="N51" t="s">
        <v>92</v>
      </c>
      <c r="O51">
        <f>G107</f>
        <v>25.990300000000001</v>
      </c>
      <c r="P51">
        <f>C107</f>
        <v>20.677900000000001</v>
      </c>
    </row>
    <row r="52" spans="1:16" ht="17" thickBot="1" x14ac:dyDescent="0.25">
      <c r="A52" s="33" t="s">
        <v>69</v>
      </c>
      <c r="B52" s="34" t="s">
        <v>10</v>
      </c>
      <c r="C52" s="24">
        <v>18.5624</v>
      </c>
      <c r="D52" s="29">
        <f>STDEV(C52:C54)</f>
        <v>0.18845037366196218</v>
      </c>
      <c r="E52" s="46" t="s">
        <v>69</v>
      </c>
      <c r="F52" s="47" t="s">
        <v>31</v>
      </c>
      <c r="G52" s="24">
        <v>25.626100000000001</v>
      </c>
      <c r="H52" s="29">
        <f>STDEV(G52:G54)</f>
        <v>8.5651639408321892E-2</v>
      </c>
      <c r="N52" t="s">
        <v>92</v>
      </c>
      <c r="O52">
        <f>G107</f>
        <v>25.990300000000001</v>
      </c>
      <c r="P52">
        <f>C107</f>
        <v>20.677900000000001</v>
      </c>
    </row>
    <row r="53" spans="1:16" ht="17" thickBot="1" x14ac:dyDescent="0.25">
      <c r="A53" s="35" t="s">
        <v>69</v>
      </c>
      <c r="B53" s="36" t="s">
        <v>10</v>
      </c>
      <c r="C53" s="24">
        <v>18.7515</v>
      </c>
      <c r="D53" s="37">
        <f t="shared" ref="D53" si="3">AVERAGE(C52:C54)</f>
        <v>18.75106666666667</v>
      </c>
      <c r="E53" s="48" t="s">
        <v>69</v>
      </c>
      <c r="F53" s="49" t="s">
        <v>31</v>
      </c>
      <c r="G53" s="24">
        <v>25.795999999999999</v>
      </c>
      <c r="H53" s="50">
        <f>AVERAGE(G52:G54)</f>
        <v>25.717366666666667</v>
      </c>
      <c r="N53" s="26" t="s">
        <v>93</v>
      </c>
      <c r="O53" s="26">
        <f>G110</f>
        <v>27.087299999999999</v>
      </c>
      <c r="P53" s="26">
        <f>C111</f>
        <v>19.502300000000002</v>
      </c>
    </row>
    <row r="54" spans="1:16" ht="17" thickBot="1" x14ac:dyDescent="0.25">
      <c r="A54" s="38" t="s">
        <v>69</v>
      </c>
      <c r="B54" s="39" t="s">
        <v>10</v>
      </c>
      <c r="C54" s="24">
        <v>18.939299999999999</v>
      </c>
      <c r="D54" s="40"/>
      <c r="E54" s="51" t="s">
        <v>69</v>
      </c>
      <c r="F54" s="52" t="s">
        <v>31</v>
      </c>
      <c r="G54" s="24">
        <v>25.73</v>
      </c>
      <c r="H54" s="40"/>
      <c r="N54" s="26" t="s">
        <v>94</v>
      </c>
      <c r="O54" s="26">
        <f>G112</f>
        <v>27.04</v>
      </c>
      <c r="P54" s="26">
        <f>C112</f>
        <v>19.557400000000001</v>
      </c>
    </row>
    <row r="55" spans="1:16" ht="17" thickBot="1" x14ac:dyDescent="0.25">
      <c r="A55" s="33" t="s">
        <v>70</v>
      </c>
      <c r="B55" s="34" t="s">
        <v>10</v>
      </c>
      <c r="C55" s="24">
        <v>19.0611</v>
      </c>
      <c r="D55" s="29">
        <f>STDEV(C55:C57)</f>
        <v>7.444255055633997E-2</v>
      </c>
      <c r="E55" s="46" t="s">
        <v>70</v>
      </c>
      <c r="F55" s="47" t="s">
        <v>31</v>
      </c>
      <c r="G55" s="24">
        <v>24.859300000000001</v>
      </c>
      <c r="H55" s="29">
        <f>STDEV(G55:G57)</f>
        <v>0.13660059785130249</v>
      </c>
      <c r="N55" s="9" t="s">
        <v>95</v>
      </c>
      <c r="O55" s="9">
        <f>G104</f>
        <v>26.753599999999999</v>
      </c>
      <c r="P55" s="9">
        <f>C104</f>
        <v>20.621700000000001</v>
      </c>
    </row>
    <row r="56" spans="1:16" ht="17" thickBot="1" x14ac:dyDescent="0.25">
      <c r="A56" s="35" t="s">
        <v>70</v>
      </c>
      <c r="B56" s="36" t="s">
        <v>10</v>
      </c>
      <c r="C56" s="24">
        <v>19.1249</v>
      </c>
      <c r="D56" s="37">
        <f>AVERAGE(C55:C57)</f>
        <v>19.131833333333333</v>
      </c>
      <c r="E56" s="48" t="s">
        <v>70</v>
      </c>
      <c r="F56" s="49" t="s">
        <v>31</v>
      </c>
      <c r="G56" s="24">
        <v>25.090900000000001</v>
      </c>
      <c r="H56" s="50">
        <f>AVERAGE(G55:G57)</f>
        <v>25.016933333333338</v>
      </c>
      <c r="N56" s="9" t="s">
        <v>95</v>
      </c>
      <c r="O56" s="9">
        <f>G85</f>
        <v>26.5289</v>
      </c>
      <c r="P56" s="9">
        <f>C105</f>
        <v>20.476199999999999</v>
      </c>
    </row>
    <row r="57" spans="1:16" ht="17" thickBot="1" x14ac:dyDescent="0.25">
      <c r="A57" s="38" t="s">
        <v>70</v>
      </c>
      <c r="B57" s="39" t="s">
        <v>10</v>
      </c>
      <c r="C57" s="24">
        <v>19.209499999999998</v>
      </c>
      <c r="D57" s="40"/>
      <c r="E57" s="51" t="s">
        <v>70</v>
      </c>
      <c r="F57" s="52" t="s">
        <v>31</v>
      </c>
      <c r="G57" s="24">
        <v>25.1006</v>
      </c>
      <c r="H57" s="40"/>
      <c r="N57" s="25" t="s">
        <v>29</v>
      </c>
      <c r="O57" s="25">
        <f>G82</f>
        <v>27.3033</v>
      </c>
      <c r="P57" s="25">
        <f>C81</f>
        <v>18.071100000000001</v>
      </c>
    </row>
    <row r="58" spans="1:16" x14ac:dyDescent="0.2">
      <c r="N58" s="25" t="s">
        <v>29</v>
      </c>
      <c r="O58" s="25">
        <f>G83</f>
        <v>27.3536</v>
      </c>
      <c r="P58" s="25">
        <f>C82</f>
        <v>18.097999999999999</v>
      </c>
    </row>
    <row r="59" spans="1:16" ht="17" thickBot="1" x14ac:dyDescent="0.25">
      <c r="A59" s="55" t="s">
        <v>78</v>
      </c>
      <c r="B59" s="55"/>
      <c r="C59" s="55"/>
      <c r="D59" s="55"/>
      <c r="E59" s="55"/>
      <c r="F59" s="55"/>
      <c r="G59" s="55"/>
      <c r="H59" s="55"/>
      <c r="N59" t="s">
        <v>82</v>
      </c>
      <c r="O59">
        <f>G84</f>
        <v>26.3126</v>
      </c>
      <c r="P59">
        <f>C84</f>
        <v>17.395499999999998</v>
      </c>
    </row>
    <row r="60" spans="1:16" ht="17" thickBot="1" x14ac:dyDescent="0.25">
      <c r="A60" s="30" t="s">
        <v>62</v>
      </c>
      <c r="B60" s="31" t="s">
        <v>63</v>
      </c>
      <c r="C60" s="31" t="s">
        <v>64</v>
      </c>
      <c r="D60" s="32" t="s">
        <v>65</v>
      </c>
      <c r="E60" s="30" t="s">
        <v>62</v>
      </c>
      <c r="F60" s="31" t="s">
        <v>63</v>
      </c>
      <c r="G60" s="44" t="s">
        <v>64</v>
      </c>
      <c r="H60" s="45" t="s">
        <v>65</v>
      </c>
      <c r="N60" t="s">
        <v>82</v>
      </c>
      <c r="O60">
        <f>G86</f>
        <v>26.375</v>
      </c>
      <c r="P60">
        <f>C86</f>
        <v>17.375800000000002</v>
      </c>
    </row>
    <row r="61" spans="1:16" ht="17" thickBot="1" x14ac:dyDescent="0.25">
      <c r="A61" s="33" t="s">
        <v>66</v>
      </c>
      <c r="B61" s="34" t="s">
        <v>10</v>
      </c>
      <c r="C61" s="24">
        <v>18.167300000000001</v>
      </c>
      <c r="D61" s="29">
        <f>STDEV(C61:C63)</f>
        <v>2.1869384993639208E-2</v>
      </c>
      <c r="E61" s="46" t="s">
        <v>66</v>
      </c>
      <c r="F61" s="47" t="s">
        <v>31</v>
      </c>
      <c r="G61" s="24">
        <v>25.355499999999999</v>
      </c>
      <c r="H61" s="29">
        <f>STDEV(G61:G63)</f>
        <v>9.692228845833116E-2</v>
      </c>
      <c r="N61" t="s">
        <v>83</v>
      </c>
      <c r="O61">
        <f>G87</f>
        <v>28.317599999999999</v>
      </c>
      <c r="P61">
        <f>C87</f>
        <v>18.081600000000002</v>
      </c>
    </row>
    <row r="62" spans="1:16" ht="17" thickBot="1" x14ac:dyDescent="0.25">
      <c r="A62" s="35" t="s">
        <v>66</v>
      </c>
      <c r="B62" s="36" t="s">
        <v>10</v>
      </c>
      <c r="C62" s="24">
        <v>18.209700000000002</v>
      </c>
      <c r="D62" s="37">
        <f t="shared" ref="D62" si="4">AVERAGE(C61:C63)</f>
        <v>18.185400000000001</v>
      </c>
      <c r="E62" s="48" t="s">
        <v>66</v>
      </c>
      <c r="F62" s="49" t="s">
        <v>31</v>
      </c>
      <c r="G62" s="24">
        <v>25.2805</v>
      </c>
      <c r="H62" s="50">
        <f>AVERAGE(G61:G63)</f>
        <v>25.266400000000001</v>
      </c>
      <c r="N62" t="s">
        <v>83</v>
      </c>
      <c r="O62">
        <f>G89</f>
        <v>28.1389</v>
      </c>
      <c r="P62">
        <f>C89</f>
        <v>18.077999999999999</v>
      </c>
    </row>
    <row r="63" spans="1:16" ht="17" thickBot="1" x14ac:dyDescent="0.25">
      <c r="A63" s="38" t="s">
        <v>66</v>
      </c>
      <c r="B63" s="39" t="s">
        <v>10</v>
      </c>
      <c r="C63" s="24">
        <v>18.179200000000002</v>
      </c>
      <c r="D63" s="40"/>
      <c r="E63" s="51" t="s">
        <v>66</v>
      </c>
      <c r="F63" s="52" t="s">
        <v>31</v>
      </c>
      <c r="G63" s="24">
        <v>25.1632</v>
      </c>
      <c r="H63" s="40"/>
      <c r="N63" s="26" t="s">
        <v>60</v>
      </c>
      <c r="O63" s="26">
        <f>G90</f>
        <v>25.481300000000001</v>
      </c>
      <c r="P63" s="26">
        <f>C90</f>
        <v>17.546399999999998</v>
      </c>
    </row>
    <row r="64" spans="1:16" ht="17" thickBot="1" x14ac:dyDescent="0.25">
      <c r="A64" s="33" t="s">
        <v>67</v>
      </c>
      <c r="B64" s="34" t="s">
        <v>10</v>
      </c>
      <c r="C64" s="24">
        <v>18.4405</v>
      </c>
      <c r="D64" s="29">
        <f>STDEV(C64:C66)</f>
        <v>2.4605080776132462E-2</v>
      </c>
      <c r="E64" s="46" t="s">
        <v>67</v>
      </c>
      <c r="F64" s="47" t="s">
        <v>31</v>
      </c>
      <c r="G64" s="24">
        <v>26.735700000000001</v>
      </c>
      <c r="H64" s="29">
        <f>STDEV(G64:G66)</f>
        <v>0.27600195651480441</v>
      </c>
      <c r="N64" s="26" t="s">
        <v>60</v>
      </c>
      <c r="O64" s="26">
        <f>G91</f>
        <v>25.4754</v>
      </c>
      <c r="P64" s="26">
        <f>C91</f>
        <v>17.684699999999999</v>
      </c>
    </row>
    <row r="65" spans="1:16" ht="17" thickBot="1" x14ac:dyDescent="0.25">
      <c r="A65" s="35" t="s">
        <v>67</v>
      </c>
      <c r="B65" s="36" t="s">
        <v>10</v>
      </c>
      <c r="C65" s="24">
        <v>18.397200000000002</v>
      </c>
      <c r="D65" s="37">
        <f t="shared" ref="D65" si="5">AVERAGE(C64:C66)</f>
        <v>18.412099999999999</v>
      </c>
      <c r="E65" s="48" t="s">
        <v>67</v>
      </c>
      <c r="F65" s="49" t="s">
        <v>31</v>
      </c>
      <c r="G65" s="24">
        <v>26.250900000000001</v>
      </c>
      <c r="H65" s="50">
        <f>AVERAGE(G64:G66)</f>
        <v>26.417100000000001</v>
      </c>
      <c r="N65" s="9" t="s">
        <v>61</v>
      </c>
      <c r="O65" s="9">
        <f>G84</f>
        <v>26.3126</v>
      </c>
      <c r="P65" s="9">
        <f>C85</f>
        <v>17.315100000000001</v>
      </c>
    </row>
    <row r="66" spans="1:16" ht="17" thickBot="1" x14ac:dyDescent="0.25">
      <c r="A66" s="38" t="s">
        <v>67</v>
      </c>
      <c r="B66" s="41" t="s">
        <v>10</v>
      </c>
      <c r="C66" s="24">
        <v>18.398599999999998</v>
      </c>
      <c r="D66" s="40"/>
      <c r="E66" s="51" t="s">
        <v>67</v>
      </c>
      <c r="F66" s="52" t="s">
        <v>31</v>
      </c>
      <c r="G66" s="24">
        <v>26.264700000000001</v>
      </c>
      <c r="H66" s="40"/>
      <c r="N66" s="9" t="s">
        <v>61</v>
      </c>
      <c r="O66" s="9">
        <f>G86</f>
        <v>26.375</v>
      </c>
      <c r="P66" s="9">
        <f>C86</f>
        <v>17.375800000000002</v>
      </c>
    </row>
    <row r="67" spans="1:16" ht="17" thickBot="1" x14ac:dyDescent="0.25">
      <c r="A67" s="33" t="s">
        <v>68</v>
      </c>
      <c r="B67" s="34" t="s">
        <v>10</v>
      </c>
      <c r="C67" s="24">
        <v>18.255299999999998</v>
      </c>
      <c r="D67" s="29">
        <f>STDEV(C67:C69)</f>
        <v>2.2904657459420327E-2</v>
      </c>
      <c r="E67" s="46" t="s">
        <v>68</v>
      </c>
      <c r="F67" s="47" t="s">
        <v>31</v>
      </c>
      <c r="G67" s="24">
        <v>25.6767</v>
      </c>
      <c r="H67" s="29">
        <f>STDEV(G67:G69)</f>
        <v>3.7287039750204254E-2</v>
      </c>
    </row>
    <row r="68" spans="1:16" ht="17" thickBot="1" x14ac:dyDescent="0.25">
      <c r="A68" s="35" t="s">
        <v>68</v>
      </c>
      <c r="B68" s="36" t="s">
        <v>10</v>
      </c>
      <c r="C68" s="24">
        <v>18.2986</v>
      </c>
      <c r="D68" s="37">
        <f t="shared" ref="D68" si="6">AVERAGE(C67:C69)</f>
        <v>18.281266666666667</v>
      </c>
      <c r="E68" s="48" t="s">
        <v>68</v>
      </c>
      <c r="F68" s="49" t="s">
        <v>31</v>
      </c>
      <c r="G68" s="24">
        <v>25.606400000000001</v>
      </c>
      <c r="H68" s="50">
        <f>AVERAGE(G67:G69)</f>
        <v>25.634366666666669</v>
      </c>
    </row>
    <row r="69" spans="1:16" ht="17" thickBot="1" x14ac:dyDescent="0.25">
      <c r="A69" s="38" t="s">
        <v>68</v>
      </c>
      <c r="B69" s="39" t="s">
        <v>10</v>
      </c>
      <c r="C69" s="24">
        <v>18.289899999999999</v>
      </c>
      <c r="D69" s="40"/>
      <c r="E69" s="51" t="s">
        <v>68</v>
      </c>
      <c r="F69" s="52" t="s">
        <v>31</v>
      </c>
      <c r="G69" s="24">
        <v>25.62</v>
      </c>
      <c r="H69" s="40"/>
    </row>
    <row r="70" spans="1:16" ht="17" thickBot="1" x14ac:dyDescent="0.25">
      <c r="A70" s="33" t="s">
        <v>69</v>
      </c>
      <c r="B70" s="34" t="s">
        <v>10</v>
      </c>
      <c r="C70" s="24">
        <v>19.181799999999999</v>
      </c>
      <c r="D70" s="29">
        <f>STDEV(C70:C72)</f>
        <v>6.1722713269373848E-2</v>
      </c>
      <c r="E70" s="46" t="s">
        <v>69</v>
      </c>
      <c r="F70" s="47" t="s">
        <v>31</v>
      </c>
      <c r="G70" s="24">
        <v>26.073399999999999</v>
      </c>
      <c r="H70" s="29">
        <f>STDEV(G70:G72)</f>
        <v>5.8221759964237757E-2</v>
      </c>
    </row>
    <row r="71" spans="1:16" ht="17" thickBot="1" x14ac:dyDescent="0.25">
      <c r="A71" s="35" t="s">
        <v>69</v>
      </c>
      <c r="B71" s="36" t="s">
        <v>10</v>
      </c>
      <c r="C71" s="24">
        <v>19.145199999999999</v>
      </c>
      <c r="D71" s="37">
        <f t="shared" ref="D71" si="7">AVERAGE(C70:C72)</f>
        <v>19.197533333333332</v>
      </c>
      <c r="E71" s="48" t="s">
        <v>69</v>
      </c>
      <c r="F71" s="49" t="s">
        <v>31</v>
      </c>
      <c r="G71" s="24">
        <v>25.9758</v>
      </c>
      <c r="H71" s="50">
        <f>AVERAGE(G70:G72)</f>
        <v>26.042933333333334</v>
      </c>
    </row>
    <row r="72" spans="1:16" ht="17" thickBot="1" x14ac:dyDescent="0.25">
      <c r="A72" s="38" t="s">
        <v>69</v>
      </c>
      <c r="B72" s="39" t="s">
        <v>10</v>
      </c>
      <c r="C72" s="24">
        <v>19.265599999999999</v>
      </c>
      <c r="D72" s="40"/>
      <c r="E72" s="51" t="s">
        <v>69</v>
      </c>
      <c r="F72" s="52" t="s">
        <v>31</v>
      </c>
      <c r="G72" s="24">
        <v>26.079599999999999</v>
      </c>
      <c r="H72" s="40"/>
    </row>
    <row r="73" spans="1:16" ht="17" thickBot="1" x14ac:dyDescent="0.25">
      <c r="A73" s="33" t="s">
        <v>70</v>
      </c>
      <c r="B73" s="34" t="s">
        <v>10</v>
      </c>
      <c r="C73" s="24"/>
      <c r="D73" s="29" t="e">
        <f>STDEV(C73:C75)</f>
        <v>#DIV/0!</v>
      </c>
      <c r="E73" s="46" t="s">
        <v>70</v>
      </c>
      <c r="F73" s="47" t="s">
        <v>31</v>
      </c>
      <c r="G73" s="24"/>
      <c r="H73" s="29" t="e">
        <f>STDEV(G73:G75)</f>
        <v>#DIV/0!</v>
      </c>
    </row>
    <row r="74" spans="1:16" ht="17" thickBot="1" x14ac:dyDescent="0.25">
      <c r="A74" s="35" t="s">
        <v>70</v>
      </c>
      <c r="B74" s="36" t="s">
        <v>10</v>
      </c>
      <c r="C74" s="24"/>
      <c r="D74" s="37" t="e">
        <f t="shared" ref="D74" si="8">AVERAGE(C73:C75)</f>
        <v>#DIV/0!</v>
      </c>
      <c r="E74" s="48" t="s">
        <v>70</v>
      </c>
      <c r="F74" s="49" t="s">
        <v>31</v>
      </c>
      <c r="G74" s="24"/>
      <c r="H74" s="50" t="e">
        <f>AVERAGE(G73:G75)</f>
        <v>#DIV/0!</v>
      </c>
    </row>
    <row r="75" spans="1:16" ht="17" thickBot="1" x14ac:dyDescent="0.25">
      <c r="A75" s="38" t="s">
        <v>70</v>
      </c>
      <c r="B75" s="39" t="s">
        <v>10</v>
      </c>
      <c r="C75" s="24"/>
      <c r="D75" s="40"/>
      <c r="E75" s="51" t="s">
        <v>70</v>
      </c>
      <c r="F75" s="52" t="s">
        <v>31</v>
      </c>
      <c r="G75" s="24"/>
      <c r="H75" s="40"/>
    </row>
    <row r="77" spans="1:16" x14ac:dyDescent="0.2">
      <c r="A77" s="55" t="s">
        <v>79</v>
      </c>
      <c r="B77" s="55"/>
      <c r="C77" s="55"/>
      <c r="D77" s="55"/>
      <c r="E77" s="55"/>
      <c r="F77" s="55"/>
      <c r="G77" s="55"/>
      <c r="H77" s="55"/>
    </row>
    <row r="78" spans="1:16" x14ac:dyDescent="0.2">
      <c r="A78" s="27"/>
      <c r="B78" s="28" t="s">
        <v>10</v>
      </c>
      <c r="C78" s="27"/>
      <c r="D78" s="27"/>
      <c r="E78" s="42"/>
      <c r="F78" s="43" t="s">
        <v>77</v>
      </c>
      <c r="G78" s="42"/>
      <c r="H78" s="42"/>
    </row>
    <row r="79" spans="1:16" ht="17" thickBot="1" x14ac:dyDescent="0.25">
      <c r="A79" s="29"/>
      <c r="B79" s="29"/>
      <c r="C79" s="29"/>
      <c r="D79" s="40"/>
      <c r="E79" s="29"/>
      <c r="F79" s="29"/>
      <c r="G79" s="29"/>
      <c r="H79" s="40"/>
    </row>
    <row r="80" spans="1:16" ht="17" thickBot="1" x14ac:dyDescent="0.25">
      <c r="A80" s="30" t="s">
        <v>62</v>
      </c>
      <c r="B80" s="31" t="s">
        <v>63</v>
      </c>
      <c r="C80" s="31" t="s">
        <v>64</v>
      </c>
      <c r="D80" s="32" t="s">
        <v>65</v>
      </c>
      <c r="E80" s="30" t="s">
        <v>62</v>
      </c>
      <c r="F80" s="31" t="s">
        <v>63</v>
      </c>
      <c r="G80" s="44" t="s">
        <v>64</v>
      </c>
      <c r="H80" s="45" t="s">
        <v>65</v>
      </c>
    </row>
    <row r="81" spans="1:8" ht="17" thickBot="1" x14ac:dyDescent="0.25">
      <c r="A81" s="33" t="s">
        <v>66</v>
      </c>
      <c r="B81" s="34" t="s">
        <v>10</v>
      </c>
      <c r="C81" s="24">
        <v>18.071100000000001</v>
      </c>
      <c r="D81" s="29">
        <f>STDEV(C81:C83)</f>
        <v>2.8667810054715984E-2</v>
      </c>
      <c r="E81" s="46" t="s">
        <v>66</v>
      </c>
      <c r="F81" s="47" t="s">
        <v>31</v>
      </c>
      <c r="G81" s="24">
        <v>27.171600000000002</v>
      </c>
      <c r="H81" s="29">
        <f>STDEV(G81:G83)</f>
        <v>9.3984910136325539E-2</v>
      </c>
    </row>
    <row r="82" spans="1:8" ht="17" thickBot="1" x14ac:dyDescent="0.25">
      <c r="A82" s="35" t="s">
        <v>66</v>
      </c>
      <c r="B82" s="36" t="s">
        <v>10</v>
      </c>
      <c r="C82" s="24">
        <v>18.097999999999999</v>
      </c>
      <c r="D82" s="37">
        <f t="shared" ref="D82" si="9">AVERAGE(C81:C83)</f>
        <v>18.099166666666665</v>
      </c>
      <c r="E82" s="48" t="s">
        <v>66</v>
      </c>
      <c r="F82" s="49" t="s">
        <v>31</v>
      </c>
      <c r="G82" s="24">
        <v>27.3033</v>
      </c>
      <c r="H82" s="50">
        <f>AVERAGE(G81:G83)</f>
        <v>27.276166666666668</v>
      </c>
    </row>
    <row r="83" spans="1:8" ht="17" thickBot="1" x14ac:dyDescent="0.25">
      <c r="A83" s="38" t="s">
        <v>66</v>
      </c>
      <c r="B83" s="39" t="s">
        <v>10</v>
      </c>
      <c r="C83" s="24">
        <v>18.128399999999999</v>
      </c>
      <c r="D83" s="40"/>
      <c r="E83" s="51" t="s">
        <v>66</v>
      </c>
      <c r="F83" s="52" t="s">
        <v>31</v>
      </c>
      <c r="G83" s="24">
        <v>27.3536</v>
      </c>
      <c r="H83" s="40"/>
    </row>
    <row r="84" spans="1:8" ht="17" thickBot="1" x14ac:dyDescent="0.25">
      <c r="A84" s="33" t="s">
        <v>67</v>
      </c>
      <c r="B84" s="34" t="s">
        <v>10</v>
      </c>
      <c r="C84" s="24">
        <v>17.395499999999998</v>
      </c>
      <c r="D84" s="29">
        <f>STDEV(C84:C86)</f>
        <v>4.1906125248384087E-2</v>
      </c>
      <c r="E84" s="46" t="s">
        <v>67</v>
      </c>
      <c r="F84" s="47" t="s">
        <v>31</v>
      </c>
      <c r="G84" s="24">
        <v>26.3126</v>
      </c>
      <c r="H84" s="29">
        <f>STDEV(G84:G86)</f>
        <v>0.11132883723456398</v>
      </c>
    </row>
    <row r="85" spans="1:8" ht="17" thickBot="1" x14ac:dyDescent="0.25">
      <c r="A85" s="35" t="s">
        <v>67</v>
      </c>
      <c r="B85" s="36" t="s">
        <v>10</v>
      </c>
      <c r="C85" s="24">
        <v>17.315100000000001</v>
      </c>
      <c r="D85" s="37">
        <f t="shared" ref="D85" si="10">AVERAGE(C84:C86)</f>
        <v>17.362133333333333</v>
      </c>
      <c r="E85" s="48" t="s">
        <v>67</v>
      </c>
      <c r="F85" s="49" t="s">
        <v>31</v>
      </c>
      <c r="G85" s="24">
        <v>26.5289</v>
      </c>
      <c r="H85" s="50">
        <f>AVERAGE(G84:G86)</f>
        <v>26.4055</v>
      </c>
    </row>
    <row r="86" spans="1:8" ht="17" thickBot="1" x14ac:dyDescent="0.25">
      <c r="A86" s="38" t="s">
        <v>67</v>
      </c>
      <c r="B86" s="41" t="s">
        <v>10</v>
      </c>
      <c r="C86" s="24">
        <v>17.375800000000002</v>
      </c>
      <c r="D86" s="40"/>
      <c r="E86" s="51" t="s">
        <v>67</v>
      </c>
      <c r="F86" s="52" t="s">
        <v>31</v>
      </c>
      <c r="G86" s="24">
        <v>26.375</v>
      </c>
      <c r="H86" s="40"/>
    </row>
    <row r="87" spans="1:8" ht="17" thickBot="1" x14ac:dyDescent="0.25">
      <c r="A87" s="33" t="s">
        <v>68</v>
      </c>
      <c r="B87" s="34" t="s">
        <v>10</v>
      </c>
      <c r="C87" s="24">
        <v>18.081600000000002</v>
      </c>
      <c r="D87" s="29">
        <f>STDEV(C87:C89)</f>
        <v>1.3171686806681975E-2</v>
      </c>
      <c r="E87" s="46" t="s">
        <v>68</v>
      </c>
      <c r="F87" s="47" t="s">
        <v>31</v>
      </c>
      <c r="G87" s="24">
        <v>28.317599999999999</v>
      </c>
      <c r="H87" s="29">
        <f>STDEV(G87:G89)</f>
        <v>0.30812109632415707</v>
      </c>
    </row>
    <row r="88" spans="1:8" ht="17" thickBot="1" x14ac:dyDescent="0.25">
      <c r="A88" s="35" t="s">
        <v>68</v>
      </c>
      <c r="B88" s="36" t="s">
        <v>10</v>
      </c>
      <c r="C88" s="24">
        <v>18.102399999999999</v>
      </c>
      <c r="D88" s="37">
        <f t="shared" ref="D88" si="11">AVERAGE(C87:C89)</f>
        <v>18.087333333333333</v>
      </c>
      <c r="E88" s="48" t="s">
        <v>68</v>
      </c>
      <c r="F88" s="49" t="s">
        <v>31</v>
      </c>
      <c r="G88" s="24">
        <v>28.739000000000001</v>
      </c>
      <c r="H88" s="50">
        <f>AVERAGE(G87:G89)</f>
        <v>28.398500000000002</v>
      </c>
    </row>
    <row r="89" spans="1:8" ht="17" thickBot="1" x14ac:dyDescent="0.25">
      <c r="A89" s="38" t="s">
        <v>68</v>
      </c>
      <c r="B89" s="39" t="s">
        <v>10</v>
      </c>
      <c r="C89" s="24">
        <v>18.077999999999999</v>
      </c>
      <c r="D89" s="40"/>
      <c r="E89" s="51" t="s">
        <v>68</v>
      </c>
      <c r="F89" s="52" t="s">
        <v>31</v>
      </c>
      <c r="G89" s="24">
        <v>28.1389</v>
      </c>
      <c r="H89" s="40"/>
    </row>
    <row r="90" spans="1:8" ht="17" thickBot="1" x14ac:dyDescent="0.25">
      <c r="A90" s="33" t="s">
        <v>69</v>
      </c>
      <c r="B90" s="34" t="s">
        <v>10</v>
      </c>
      <c r="C90" s="24">
        <v>17.546399999999998</v>
      </c>
      <c r="D90" s="29">
        <f>STDEV(C90:C92)</f>
        <v>0.18026914137847785</v>
      </c>
      <c r="E90" s="46" t="s">
        <v>69</v>
      </c>
      <c r="F90" s="47" t="s">
        <v>31</v>
      </c>
      <c r="G90" s="24">
        <v>25.481300000000001</v>
      </c>
      <c r="H90" s="29">
        <f>STDEV(G90:G92)</f>
        <v>2.3310298153390821E-2</v>
      </c>
    </row>
    <row r="91" spans="1:8" ht="17" thickBot="1" x14ac:dyDescent="0.25">
      <c r="A91" s="35" t="s">
        <v>69</v>
      </c>
      <c r="B91" s="36" t="s">
        <v>10</v>
      </c>
      <c r="C91" s="24">
        <v>17.684699999999999</v>
      </c>
      <c r="D91" s="37">
        <f t="shared" ref="D91" si="12">AVERAGE(C90:C92)</f>
        <v>17.711666666666666</v>
      </c>
      <c r="E91" s="48" t="s">
        <v>69</v>
      </c>
      <c r="F91" s="49" t="s">
        <v>31</v>
      </c>
      <c r="G91" s="24">
        <v>25.4754</v>
      </c>
      <c r="H91" s="50">
        <f>AVERAGE(G90:G92)</f>
        <v>25.465</v>
      </c>
    </row>
    <row r="92" spans="1:8" ht="17" thickBot="1" x14ac:dyDescent="0.25">
      <c r="A92" s="38" t="s">
        <v>69</v>
      </c>
      <c r="B92" s="39" t="s">
        <v>10</v>
      </c>
      <c r="C92" s="24">
        <v>17.9039</v>
      </c>
      <c r="D92" s="40"/>
      <c r="E92" s="51" t="s">
        <v>69</v>
      </c>
      <c r="F92" s="52" t="s">
        <v>31</v>
      </c>
      <c r="G92" s="24">
        <v>25.438300000000002</v>
      </c>
      <c r="H92" s="40"/>
    </row>
    <row r="93" spans="1:8" ht="17" thickBot="1" x14ac:dyDescent="0.25">
      <c r="A93" s="33" t="s">
        <v>70</v>
      </c>
      <c r="B93" s="34" t="s">
        <v>10</v>
      </c>
      <c r="C93" s="24">
        <v>16.336099999999998</v>
      </c>
      <c r="D93" s="29">
        <f>STDEV(C93:C95)</f>
        <v>2.8155461281961842E-2</v>
      </c>
      <c r="E93" s="46" t="s">
        <v>70</v>
      </c>
      <c r="F93" s="47" t="s">
        <v>31</v>
      </c>
      <c r="G93" s="24">
        <v>17.911300000000001</v>
      </c>
      <c r="H93" s="29">
        <f>STDEV(G93:G95)</f>
        <v>7.8700021177463872E-2</v>
      </c>
    </row>
    <row r="94" spans="1:8" ht="17" thickBot="1" x14ac:dyDescent="0.25">
      <c r="A94" s="35" t="s">
        <v>70</v>
      </c>
      <c r="B94" s="36" t="s">
        <v>10</v>
      </c>
      <c r="C94" s="24">
        <v>16.348600000000001</v>
      </c>
      <c r="D94" s="37">
        <f>AVERAGE(C93:C95)</f>
        <v>16.3582</v>
      </c>
      <c r="E94" s="48" t="s">
        <v>70</v>
      </c>
      <c r="F94" s="49" t="s">
        <v>31</v>
      </c>
      <c r="G94" s="24">
        <v>17.990100000000002</v>
      </c>
      <c r="H94" s="50">
        <f>AVERAGE(G93:G95)</f>
        <v>17.990033333333333</v>
      </c>
    </row>
    <row r="95" spans="1:8" ht="17" thickBot="1" x14ac:dyDescent="0.25">
      <c r="A95" s="38" t="s">
        <v>70</v>
      </c>
      <c r="B95" s="39" t="s">
        <v>10</v>
      </c>
      <c r="C95" s="24">
        <v>16.389900000000001</v>
      </c>
      <c r="D95" s="40"/>
      <c r="E95" s="51" t="s">
        <v>70</v>
      </c>
      <c r="F95" s="52" t="s">
        <v>31</v>
      </c>
      <c r="G95" s="24">
        <v>18.0687</v>
      </c>
      <c r="H95" s="40"/>
    </row>
    <row r="97" spans="1:8" x14ac:dyDescent="0.2">
      <c r="A97" s="55" t="s">
        <v>96</v>
      </c>
      <c r="B97" s="55"/>
      <c r="C97" s="55"/>
      <c r="D97" s="55"/>
      <c r="E97" s="55"/>
      <c r="F97" s="55"/>
      <c r="G97" s="55"/>
      <c r="H97" s="55"/>
    </row>
    <row r="98" spans="1:8" x14ac:dyDescent="0.2">
      <c r="A98" s="27"/>
      <c r="B98" s="28" t="s">
        <v>10</v>
      </c>
      <c r="C98" s="27"/>
      <c r="D98" s="27"/>
      <c r="E98" s="42"/>
      <c r="F98" s="43" t="s">
        <v>77</v>
      </c>
      <c r="G98" s="42"/>
      <c r="H98" s="42"/>
    </row>
    <row r="99" spans="1:8" ht="17" thickBot="1" x14ac:dyDescent="0.25">
      <c r="A99" s="29"/>
      <c r="B99" s="29"/>
      <c r="C99" s="40"/>
      <c r="D99" s="40"/>
      <c r="E99" s="29"/>
      <c r="F99" s="29"/>
      <c r="G99" s="40"/>
      <c r="H99" s="40"/>
    </row>
    <row r="100" spans="1:8" ht="17" thickBot="1" x14ac:dyDescent="0.25">
      <c r="A100" s="30" t="s">
        <v>62</v>
      </c>
      <c r="B100" s="31" t="s">
        <v>63</v>
      </c>
      <c r="C100" s="31" t="s">
        <v>64</v>
      </c>
      <c r="D100" s="32" t="s">
        <v>65</v>
      </c>
      <c r="E100" s="30" t="s">
        <v>62</v>
      </c>
      <c r="F100" s="31" t="s">
        <v>63</v>
      </c>
      <c r="G100" s="44" t="s">
        <v>64</v>
      </c>
      <c r="H100" s="45" t="s">
        <v>65</v>
      </c>
    </row>
    <row r="101" spans="1:8" ht="17" thickBot="1" x14ac:dyDescent="0.25">
      <c r="A101" s="33" t="s">
        <v>66</v>
      </c>
      <c r="B101" s="34" t="s">
        <v>10</v>
      </c>
      <c r="C101" s="24">
        <v>18.5076</v>
      </c>
      <c r="D101" s="29">
        <f>STDEV(C101:C103)</f>
        <v>1.9110555547480972E-2</v>
      </c>
      <c r="E101" s="46" t="s">
        <v>66</v>
      </c>
      <c r="F101" s="47" t="s">
        <v>31</v>
      </c>
      <c r="G101" s="24">
        <v>25.717199999999998</v>
      </c>
      <c r="H101" s="29">
        <f>STDEV(G101:G103)</f>
        <v>0.13178573519163461</v>
      </c>
    </row>
    <row r="102" spans="1:8" ht="17" thickBot="1" x14ac:dyDescent="0.25">
      <c r="A102" s="35" t="s">
        <v>66</v>
      </c>
      <c r="B102" s="36" t="s">
        <v>10</v>
      </c>
      <c r="C102" s="24">
        <v>18.540600000000001</v>
      </c>
      <c r="D102" s="37">
        <f t="shared" ref="D102" si="13">AVERAGE(C101:C103)</f>
        <v>18.518533333333334</v>
      </c>
      <c r="E102" s="48" t="s">
        <v>66</v>
      </c>
      <c r="F102" s="49" t="s">
        <v>31</v>
      </c>
      <c r="G102" s="24">
        <v>25.754999999999999</v>
      </c>
      <c r="H102" s="50">
        <f>AVERAGE(G101:G103)</f>
        <v>25.660799999999998</v>
      </c>
    </row>
    <row r="103" spans="1:8" ht="17" thickBot="1" x14ac:dyDescent="0.25">
      <c r="A103" s="38" t="s">
        <v>66</v>
      </c>
      <c r="B103" s="39" t="s">
        <v>10</v>
      </c>
      <c r="C103" s="24">
        <v>18.507400000000001</v>
      </c>
      <c r="D103" s="40"/>
      <c r="E103" s="51" t="s">
        <v>66</v>
      </c>
      <c r="F103" s="52" t="s">
        <v>31</v>
      </c>
      <c r="G103" s="24">
        <v>25.510200000000001</v>
      </c>
      <c r="H103" s="40"/>
    </row>
    <row r="104" spans="1:8" ht="17" thickBot="1" x14ac:dyDescent="0.25">
      <c r="A104" s="33" t="s">
        <v>67</v>
      </c>
      <c r="B104" s="34" t="s">
        <v>10</v>
      </c>
      <c r="C104" s="24">
        <v>20.621700000000001</v>
      </c>
      <c r="D104" s="29">
        <f>STDEV(C104:C106)</f>
        <v>8.2246154925322834E-2</v>
      </c>
      <c r="E104" s="46" t="s">
        <v>67</v>
      </c>
      <c r="F104" s="47" t="s">
        <v>31</v>
      </c>
      <c r="G104" s="24">
        <v>26.753599999999999</v>
      </c>
      <c r="H104" s="29">
        <f>STDEV(G104:G106)</f>
        <v>6.3583095237648629E-2</v>
      </c>
    </row>
    <row r="105" spans="1:8" ht="17" thickBot="1" x14ac:dyDescent="0.25">
      <c r="A105" s="35" t="s">
        <v>67</v>
      </c>
      <c r="B105" s="36" t="s">
        <v>10</v>
      </c>
      <c r="C105" s="24">
        <v>20.476199999999999</v>
      </c>
      <c r="D105" s="37">
        <f t="shared" ref="D105" si="14">AVERAGE(C104:C106)</f>
        <v>20.571099999999998</v>
      </c>
      <c r="E105" s="48" t="s">
        <v>67</v>
      </c>
      <c r="F105" s="49" t="s">
        <v>31</v>
      </c>
      <c r="G105" s="24">
        <v>26.668199999999999</v>
      </c>
      <c r="H105" s="50">
        <f>AVERAGE(G104:G106)</f>
        <v>26.683699999999998</v>
      </c>
    </row>
    <row r="106" spans="1:8" ht="17" thickBot="1" x14ac:dyDescent="0.25">
      <c r="A106" s="38" t="s">
        <v>67</v>
      </c>
      <c r="B106" s="41" t="s">
        <v>10</v>
      </c>
      <c r="C106" s="24">
        <v>20.615400000000001</v>
      </c>
      <c r="D106" s="40"/>
      <c r="E106" s="51" t="s">
        <v>67</v>
      </c>
      <c r="F106" s="52" t="s">
        <v>31</v>
      </c>
      <c r="G106" s="24">
        <v>26.629300000000001</v>
      </c>
      <c r="H106" s="40"/>
    </row>
    <row r="107" spans="1:8" ht="17" thickBot="1" x14ac:dyDescent="0.25">
      <c r="A107" s="33" t="s">
        <v>68</v>
      </c>
      <c r="B107" s="34" t="s">
        <v>10</v>
      </c>
      <c r="C107" s="24">
        <v>20.677900000000001</v>
      </c>
      <c r="D107" s="29" t="e">
        <f>STDEV(C107:C109)</f>
        <v>#DIV/0!</v>
      </c>
      <c r="E107" s="46" t="s">
        <v>68</v>
      </c>
      <c r="F107" s="47" t="s">
        <v>31</v>
      </c>
      <c r="G107" s="24">
        <v>25.990300000000001</v>
      </c>
      <c r="H107" s="29" t="e">
        <f>STDEV(G107:G109)</f>
        <v>#DIV/0!</v>
      </c>
    </row>
    <row r="108" spans="1:8" ht="17" thickBot="1" x14ac:dyDescent="0.25">
      <c r="A108" s="35" t="s">
        <v>68</v>
      </c>
      <c r="B108" s="36" t="s">
        <v>10</v>
      </c>
      <c r="C108" s="24"/>
      <c r="D108" s="37">
        <f t="shared" ref="D108" si="15">AVERAGE(C107:C109)</f>
        <v>20.677900000000001</v>
      </c>
      <c r="E108" s="48" t="s">
        <v>68</v>
      </c>
      <c r="F108" s="49" t="s">
        <v>31</v>
      </c>
      <c r="G108" s="24"/>
      <c r="H108" s="50">
        <f>AVERAGE(G107:G109)</f>
        <v>25.990300000000001</v>
      </c>
    </row>
    <row r="109" spans="1:8" ht="17" thickBot="1" x14ac:dyDescent="0.25">
      <c r="A109" s="38" t="s">
        <v>68</v>
      </c>
      <c r="B109" s="39" t="s">
        <v>10</v>
      </c>
      <c r="C109" s="24"/>
      <c r="D109" s="40"/>
      <c r="E109" s="51" t="s">
        <v>68</v>
      </c>
      <c r="F109" s="52" t="s">
        <v>31</v>
      </c>
      <c r="G109" s="24"/>
      <c r="H109" s="40"/>
    </row>
    <row r="110" spans="1:8" ht="17" thickBot="1" x14ac:dyDescent="0.25">
      <c r="A110" s="33" t="s">
        <v>69</v>
      </c>
      <c r="B110" s="34" t="s">
        <v>10</v>
      </c>
      <c r="C110" s="24">
        <v>19.479500000000002</v>
      </c>
      <c r="D110" s="29">
        <f>STDEV(C110:C112)</f>
        <v>4.0050509776197799E-2</v>
      </c>
      <c r="E110" s="46" t="s">
        <v>69</v>
      </c>
      <c r="F110" s="47" t="s">
        <v>31</v>
      </c>
      <c r="G110" s="24">
        <v>27.087299999999999</v>
      </c>
      <c r="H110" s="29">
        <f>STDEV(G110:G112)</f>
        <v>6.2204206717338346E-2</v>
      </c>
    </row>
    <row r="111" spans="1:8" ht="17" thickBot="1" x14ac:dyDescent="0.25">
      <c r="A111" s="35" t="s">
        <v>69</v>
      </c>
      <c r="B111" s="36" t="s">
        <v>10</v>
      </c>
      <c r="C111" s="24">
        <v>19.502300000000002</v>
      </c>
      <c r="D111" s="37">
        <f t="shared" ref="D111" si="16">AVERAGE(C110:C112)</f>
        <v>19.513066666666671</v>
      </c>
      <c r="E111" s="48" t="s">
        <v>69</v>
      </c>
      <c r="F111" s="49" t="s">
        <v>31</v>
      </c>
      <c r="G111" s="24">
        <v>26.963999999999999</v>
      </c>
      <c r="H111" s="50">
        <f>AVERAGE(G110:G112)</f>
        <v>27.030433333333331</v>
      </c>
    </row>
    <row r="112" spans="1:8" ht="17" thickBot="1" x14ac:dyDescent="0.25">
      <c r="A112" s="38" t="s">
        <v>69</v>
      </c>
      <c r="B112" s="39" t="s">
        <v>10</v>
      </c>
      <c r="C112" s="24">
        <v>19.557400000000001</v>
      </c>
      <c r="D112" s="40"/>
      <c r="E112" s="51" t="s">
        <v>69</v>
      </c>
      <c r="F112" s="52" t="s">
        <v>31</v>
      </c>
      <c r="G112" s="24">
        <v>27.04</v>
      </c>
      <c r="H112" s="40"/>
    </row>
    <row r="113" spans="1:8" ht="17" thickBot="1" x14ac:dyDescent="0.25">
      <c r="A113" s="33" t="s">
        <v>70</v>
      </c>
      <c r="B113" s="34" t="s">
        <v>10</v>
      </c>
      <c r="C113" s="24">
        <v>29.127199999999998</v>
      </c>
      <c r="D113" s="29">
        <f>STDEV(C113:C115)</f>
        <v>2.97518626867866E-2</v>
      </c>
      <c r="E113" s="46" t="s">
        <v>70</v>
      </c>
      <c r="F113" s="47" t="s">
        <v>31</v>
      </c>
      <c r="G113" s="24"/>
      <c r="H113" s="29" t="e">
        <f>STDEV(G113:G115)</f>
        <v>#DIV/0!</v>
      </c>
    </row>
    <row r="114" spans="1:8" ht="17" thickBot="1" x14ac:dyDescent="0.25">
      <c r="A114" s="35" t="s">
        <v>70</v>
      </c>
      <c r="B114" s="36" t="s">
        <v>10</v>
      </c>
      <c r="C114" s="24">
        <v>29.17</v>
      </c>
      <c r="D114" s="37">
        <f t="shared" ref="D114" si="17">AVERAGE(C113:C115)</f>
        <v>29.136666666666667</v>
      </c>
      <c r="E114" s="48" t="s">
        <v>70</v>
      </c>
      <c r="F114" s="49" t="s">
        <v>31</v>
      </c>
      <c r="G114" s="24"/>
      <c r="H114" s="50" t="e">
        <f>AVERAGE(G113:G115)</f>
        <v>#DIV/0!</v>
      </c>
    </row>
    <row r="115" spans="1:8" ht="17" thickBot="1" x14ac:dyDescent="0.25">
      <c r="A115" s="38" t="s">
        <v>70</v>
      </c>
      <c r="B115" s="39" t="s">
        <v>10</v>
      </c>
      <c r="C115" s="24">
        <v>29.1128</v>
      </c>
      <c r="D115" s="40"/>
      <c r="E115" s="51" t="s">
        <v>70</v>
      </c>
      <c r="F115" s="52" t="s">
        <v>31</v>
      </c>
      <c r="G115" s="24"/>
      <c r="H115" s="40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5" priority="60" operator="lessThan">
      <formula>0.3</formula>
    </cfRule>
  </conditionalFormatting>
  <conditionalFormatting sqref="D8">
    <cfRule type="cellIs" dxfId="274" priority="59" operator="lessThan">
      <formula>0.3</formula>
    </cfRule>
  </conditionalFormatting>
  <conditionalFormatting sqref="D11">
    <cfRule type="cellIs" dxfId="273" priority="58" operator="lessThan">
      <formula>0.3</formula>
    </cfRule>
  </conditionalFormatting>
  <conditionalFormatting sqref="D14">
    <cfRule type="cellIs" dxfId="272" priority="56" operator="lessThan">
      <formula>0.3</formula>
    </cfRule>
  </conditionalFormatting>
  <conditionalFormatting sqref="D17">
    <cfRule type="cellIs" dxfId="271" priority="57" operator="lessThan">
      <formula>0.3</formula>
    </cfRule>
  </conditionalFormatting>
  <conditionalFormatting sqref="D23">
    <cfRule type="cellIs" dxfId="270" priority="50" operator="lessThan">
      <formula>0.3</formula>
    </cfRule>
  </conditionalFormatting>
  <conditionalFormatting sqref="D26">
    <cfRule type="cellIs" dxfId="269" priority="49" operator="lessThan">
      <formula>0.3</formula>
    </cfRule>
  </conditionalFormatting>
  <conditionalFormatting sqref="D29">
    <cfRule type="cellIs" dxfId="268" priority="48" operator="lessThan">
      <formula>0.3</formula>
    </cfRule>
  </conditionalFormatting>
  <conditionalFormatting sqref="D32">
    <cfRule type="cellIs" dxfId="267" priority="46" operator="lessThan">
      <formula>0.3</formula>
    </cfRule>
  </conditionalFormatting>
  <conditionalFormatting sqref="D35">
    <cfRule type="cellIs" dxfId="266" priority="47" operator="lessThan">
      <formula>0.3</formula>
    </cfRule>
  </conditionalFormatting>
  <conditionalFormatting sqref="D43">
    <cfRule type="cellIs" dxfId="265" priority="40" operator="lessThan">
      <formula>0.3</formula>
    </cfRule>
  </conditionalFormatting>
  <conditionalFormatting sqref="D46">
    <cfRule type="cellIs" dxfId="264" priority="39" operator="lessThan">
      <formula>0.3</formula>
    </cfRule>
  </conditionalFormatting>
  <conditionalFormatting sqref="D49">
    <cfRule type="cellIs" dxfId="263" priority="38" operator="lessThan">
      <formula>0.3</formula>
    </cfRule>
  </conditionalFormatting>
  <conditionalFormatting sqref="D52">
    <cfRule type="cellIs" dxfId="262" priority="36" operator="lessThan">
      <formula>0.3</formula>
    </cfRule>
  </conditionalFormatting>
  <conditionalFormatting sqref="D55">
    <cfRule type="cellIs" dxfId="261" priority="37" operator="lessThan">
      <formula>0.3</formula>
    </cfRule>
  </conditionalFormatting>
  <conditionalFormatting sqref="D61">
    <cfRule type="cellIs" dxfId="260" priority="30" operator="lessThan">
      <formula>0.3</formula>
    </cfRule>
  </conditionalFormatting>
  <conditionalFormatting sqref="D64">
    <cfRule type="cellIs" dxfId="259" priority="29" operator="lessThan">
      <formula>0.3</formula>
    </cfRule>
  </conditionalFormatting>
  <conditionalFormatting sqref="D67">
    <cfRule type="cellIs" dxfId="258" priority="28" operator="lessThan">
      <formula>0.3</formula>
    </cfRule>
  </conditionalFormatting>
  <conditionalFormatting sqref="D70">
    <cfRule type="cellIs" dxfId="257" priority="26" operator="lessThan">
      <formula>0.3</formula>
    </cfRule>
  </conditionalFormatting>
  <conditionalFormatting sqref="D73">
    <cfRule type="cellIs" dxfId="256" priority="27" operator="lessThan">
      <formula>0.3</formula>
    </cfRule>
  </conditionalFormatting>
  <conditionalFormatting sqref="D81">
    <cfRule type="cellIs" dxfId="255" priority="20" operator="lessThan">
      <formula>0.3</formula>
    </cfRule>
  </conditionalFormatting>
  <conditionalFormatting sqref="D84">
    <cfRule type="cellIs" dxfId="254" priority="19" operator="lessThan">
      <formula>0.3</formula>
    </cfRule>
  </conditionalFormatting>
  <conditionalFormatting sqref="D87">
    <cfRule type="cellIs" dxfId="253" priority="18" operator="lessThan">
      <formula>0.3</formula>
    </cfRule>
  </conditionalFormatting>
  <conditionalFormatting sqref="D90">
    <cfRule type="cellIs" dxfId="252" priority="16" operator="lessThan">
      <formula>0.3</formula>
    </cfRule>
  </conditionalFormatting>
  <conditionalFormatting sqref="D93">
    <cfRule type="cellIs" dxfId="251" priority="17" operator="lessThan">
      <formula>0.3</formula>
    </cfRule>
  </conditionalFormatting>
  <conditionalFormatting sqref="D101">
    <cfRule type="cellIs" dxfId="250" priority="10" operator="lessThan">
      <formula>0.3</formula>
    </cfRule>
  </conditionalFormatting>
  <conditionalFormatting sqref="D104">
    <cfRule type="cellIs" dxfId="249" priority="9" operator="lessThan">
      <formula>0.3</formula>
    </cfRule>
  </conditionalFormatting>
  <conditionalFormatting sqref="D107">
    <cfRule type="cellIs" dxfId="248" priority="8" operator="lessThan">
      <formula>0.3</formula>
    </cfRule>
  </conditionalFormatting>
  <conditionalFormatting sqref="D110">
    <cfRule type="cellIs" dxfId="247" priority="6" operator="lessThan">
      <formula>0.3</formula>
    </cfRule>
  </conditionalFormatting>
  <conditionalFormatting sqref="D113">
    <cfRule type="cellIs" dxfId="246" priority="7" operator="lessThan">
      <formula>0.3</formula>
    </cfRule>
  </conditionalFormatting>
  <conditionalFormatting sqref="H5">
    <cfRule type="cellIs" dxfId="245" priority="55" operator="lessThan">
      <formula>0.3</formula>
    </cfRule>
  </conditionalFormatting>
  <conditionalFormatting sqref="H8">
    <cfRule type="cellIs" dxfId="244" priority="54" operator="lessThan">
      <formula>0.3</formula>
    </cfRule>
  </conditionalFormatting>
  <conditionalFormatting sqref="H11">
    <cfRule type="cellIs" dxfId="243" priority="53" operator="lessThan">
      <formula>0.3</formula>
    </cfRule>
  </conditionalFormatting>
  <conditionalFormatting sqref="H14">
    <cfRule type="cellIs" dxfId="242" priority="52" operator="lessThan">
      <formula>0.3</formula>
    </cfRule>
  </conditionalFormatting>
  <conditionalFormatting sqref="H17">
    <cfRule type="cellIs" dxfId="241" priority="51" operator="lessThan">
      <formula>0.3</formula>
    </cfRule>
  </conditionalFormatting>
  <conditionalFormatting sqref="H23">
    <cfRule type="cellIs" dxfId="240" priority="45" operator="lessThan">
      <formula>0.3</formula>
    </cfRule>
  </conditionalFormatting>
  <conditionalFormatting sqref="H26">
    <cfRule type="cellIs" dxfId="239" priority="44" operator="lessThan">
      <formula>0.3</formula>
    </cfRule>
  </conditionalFormatting>
  <conditionalFormatting sqref="H29">
    <cfRule type="cellIs" dxfId="238" priority="43" operator="lessThan">
      <formula>0.3</formula>
    </cfRule>
  </conditionalFormatting>
  <conditionalFormatting sqref="H32">
    <cfRule type="cellIs" dxfId="237" priority="42" operator="lessThan">
      <formula>0.3</formula>
    </cfRule>
  </conditionalFormatting>
  <conditionalFormatting sqref="H35">
    <cfRule type="cellIs" dxfId="236" priority="41" operator="lessThan">
      <formula>0.3</formula>
    </cfRule>
  </conditionalFormatting>
  <conditionalFormatting sqref="H43">
    <cfRule type="cellIs" dxfId="235" priority="35" operator="lessThan">
      <formula>0.3</formula>
    </cfRule>
  </conditionalFormatting>
  <conditionalFormatting sqref="H46">
    <cfRule type="cellIs" dxfId="234" priority="34" operator="lessThan">
      <formula>0.3</formula>
    </cfRule>
  </conditionalFormatting>
  <conditionalFormatting sqref="H49">
    <cfRule type="cellIs" dxfId="233" priority="33" operator="lessThan">
      <formula>0.3</formula>
    </cfRule>
  </conditionalFormatting>
  <conditionalFormatting sqref="H52">
    <cfRule type="cellIs" dxfId="232" priority="32" operator="lessThan">
      <formula>0.3</formula>
    </cfRule>
  </conditionalFormatting>
  <conditionalFormatting sqref="H55">
    <cfRule type="cellIs" dxfId="231" priority="31" operator="lessThan">
      <formula>0.3</formula>
    </cfRule>
  </conditionalFormatting>
  <conditionalFormatting sqref="H61">
    <cfRule type="cellIs" dxfId="230" priority="25" operator="lessThan">
      <formula>0.3</formula>
    </cfRule>
  </conditionalFormatting>
  <conditionalFormatting sqref="H64">
    <cfRule type="cellIs" dxfId="229" priority="24" operator="lessThan">
      <formula>0.3</formula>
    </cfRule>
  </conditionalFormatting>
  <conditionalFormatting sqref="H67">
    <cfRule type="cellIs" dxfId="228" priority="23" operator="lessThan">
      <formula>0.3</formula>
    </cfRule>
  </conditionalFormatting>
  <conditionalFormatting sqref="H70">
    <cfRule type="cellIs" dxfId="227" priority="22" operator="lessThan">
      <formula>0.3</formula>
    </cfRule>
  </conditionalFormatting>
  <conditionalFormatting sqref="H73">
    <cfRule type="cellIs" dxfId="226" priority="21" operator="lessThan">
      <formula>0.3</formula>
    </cfRule>
  </conditionalFormatting>
  <conditionalFormatting sqref="H81">
    <cfRule type="cellIs" dxfId="225" priority="15" operator="lessThan">
      <formula>0.3</formula>
    </cfRule>
  </conditionalFormatting>
  <conditionalFormatting sqref="H84">
    <cfRule type="cellIs" dxfId="224" priority="14" operator="lessThan">
      <formula>0.3</formula>
    </cfRule>
  </conditionalFormatting>
  <conditionalFormatting sqref="H87">
    <cfRule type="cellIs" dxfId="223" priority="13" operator="lessThan">
      <formula>0.3</formula>
    </cfRule>
  </conditionalFormatting>
  <conditionalFormatting sqref="H90">
    <cfRule type="cellIs" dxfId="222" priority="12" operator="lessThan">
      <formula>0.3</formula>
    </cfRule>
  </conditionalFormatting>
  <conditionalFormatting sqref="H93">
    <cfRule type="cellIs" dxfId="221" priority="11" operator="lessThan">
      <formula>0.3</formula>
    </cfRule>
  </conditionalFormatting>
  <conditionalFormatting sqref="H101">
    <cfRule type="cellIs" dxfId="220" priority="5" operator="lessThan">
      <formula>0.3</formula>
    </cfRule>
  </conditionalFormatting>
  <conditionalFormatting sqref="H104">
    <cfRule type="cellIs" dxfId="219" priority="4" operator="lessThan">
      <formula>0.3</formula>
    </cfRule>
  </conditionalFormatting>
  <conditionalFormatting sqref="H107">
    <cfRule type="cellIs" dxfId="218" priority="3" operator="lessThan">
      <formula>0.3</formula>
    </cfRule>
  </conditionalFormatting>
  <conditionalFormatting sqref="H110">
    <cfRule type="cellIs" dxfId="217" priority="2" operator="lessThan">
      <formula>0.3</formula>
    </cfRule>
  </conditionalFormatting>
  <conditionalFormatting sqref="H113">
    <cfRule type="cellIs" dxfId="216" priority="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workbookViewId="0">
      <selection activeCell="M162" sqref="M162:N17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53</v>
      </c>
      <c r="E1" s="19" t="s">
        <v>54</v>
      </c>
      <c r="F1" s="19" t="s">
        <v>55</v>
      </c>
      <c r="G1" s="19" t="s">
        <v>56</v>
      </c>
      <c r="H1" s="19" t="s">
        <v>57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53</v>
      </c>
      <c r="O1" s="19" t="s">
        <v>54</v>
      </c>
      <c r="P1" s="19" t="s">
        <v>55</v>
      </c>
      <c r="Q1" s="19" t="s">
        <v>56</v>
      </c>
      <c r="R1" s="19" t="s">
        <v>57</v>
      </c>
      <c r="S1" s="18" t="s">
        <v>13</v>
      </c>
    </row>
    <row r="2" spans="1:19" x14ac:dyDescent="0.2">
      <c r="A2" s="17" t="s">
        <v>58</v>
      </c>
      <c r="B2" s="16" t="s">
        <v>59</v>
      </c>
      <c r="C2" s="4" t="s">
        <v>10</v>
      </c>
      <c r="D2" s="4"/>
      <c r="E2" s="15">
        <f>P19</f>
        <v>18.3188</v>
      </c>
      <c r="F2" s="4">
        <f>AVERAGE(E2)</f>
        <v>18.3188</v>
      </c>
      <c r="G2" s="4">
        <f>SUM(F2,-F9)</f>
        <v>-7.0359000000000016</v>
      </c>
      <c r="H2" s="4">
        <f>SUM(G5,-G2)</f>
        <v>-1.1750999999999969</v>
      </c>
      <c r="I2" s="14">
        <f>POWER(2,-H2)</f>
        <v>2.2580853227353552</v>
      </c>
      <c r="K2" s="17" t="s">
        <v>43</v>
      </c>
      <c r="L2" s="16" t="s">
        <v>42</v>
      </c>
      <c r="M2" s="4" t="s">
        <v>10</v>
      </c>
      <c r="N2" s="4"/>
      <c r="O2" s="15">
        <f>P19</f>
        <v>18.3188</v>
      </c>
      <c r="P2" s="4">
        <f>AVERAGE(O2)</f>
        <v>18.3188</v>
      </c>
      <c r="Q2" s="4">
        <f>SUM(P2,-P9)</f>
        <v>-7.0359000000000016</v>
      </c>
      <c r="R2" s="4">
        <f>SUM(Q5,-Q2)</f>
        <v>1.4399999999998414E-2</v>
      </c>
      <c r="S2" s="14">
        <f>POWER(2,-R2)</f>
        <v>0.9900683286467783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17.489100000000001</v>
      </c>
      <c r="F5" s="4">
        <f>AVERAGE(E5:E6)</f>
        <v>17.489100000000001</v>
      </c>
      <c r="G5" s="4">
        <f>SUM(F5,-F12)</f>
        <v>-8.2109999999999985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18.329999999999998</v>
      </c>
      <c r="P5" s="4">
        <f>AVERAGE(O5:O6)</f>
        <v>18.329999999999998</v>
      </c>
      <c r="Q5" s="4">
        <f>SUM(P5,-P12)</f>
        <v>-7.0215000000000032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25.354700000000001</v>
      </c>
      <c r="F9" s="4">
        <f>AVERAGE(E9)</f>
        <v>25.354700000000001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25.354700000000001</v>
      </c>
      <c r="P9" s="4">
        <f>AVERAGE(O9)</f>
        <v>25.354700000000001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25.700099999999999</v>
      </c>
      <c r="F12" s="4">
        <f>AVERAGE(E12:E13)</f>
        <v>25.700099999999999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25.351500000000001</v>
      </c>
      <c r="P12" s="4">
        <f>AVERAGE(O12:O13)</f>
        <v>25.351500000000001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40</v>
      </c>
      <c r="H17" s="19" t="s">
        <v>41</v>
      </c>
      <c r="I17" s="18" t="s">
        <v>13</v>
      </c>
    </row>
    <row r="18" spans="1:16" x14ac:dyDescent="0.2">
      <c r="A18" s="17" t="s">
        <v>32</v>
      </c>
      <c r="B18" s="16" t="s">
        <v>44</v>
      </c>
      <c r="C18" s="4" t="s">
        <v>10</v>
      </c>
      <c r="D18" s="4"/>
      <c r="E18" s="15">
        <f>P19</f>
        <v>18.3188</v>
      </c>
      <c r="F18" s="4">
        <f>AVERAGE(E18:E19)</f>
        <v>18.3188</v>
      </c>
      <c r="G18" s="4">
        <f>SUM(F18,-F25)</f>
        <v>-7.0359000000000016</v>
      </c>
      <c r="H18" s="4">
        <f>SUM(G21,-G18)</f>
        <v>-1.1930999999999976</v>
      </c>
      <c r="I18" s="14">
        <f>POWER(2,-H18)</f>
        <v>2.2864351489432742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15" t="s">
        <v>45</v>
      </c>
      <c r="O19" s="24">
        <v>25.354700000000001</v>
      </c>
      <c r="P19" s="24">
        <v>18.3188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45</v>
      </c>
      <c r="O20" s="24">
        <v>25.351500000000001</v>
      </c>
      <c r="P20" s="24">
        <v>18.329999999999998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17.446899999999999</v>
      </c>
      <c r="F21" s="4">
        <f>AVERAGE(E21:E22)</f>
        <v>17.446899999999999</v>
      </c>
      <c r="G21" s="4">
        <f>SUM(F21,-F28)</f>
        <v>-8.2289999999999992</v>
      </c>
      <c r="H21" s="4"/>
      <c r="I21" s="5"/>
      <c r="N21" s="15" t="s">
        <v>29</v>
      </c>
      <c r="O21" s="24">
        <v>25.700099999999999</v>
      </c>
      <c r="P21" s="24">
        <v>17.489100000000001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15" t="s">
        <v>29</v>
      </c>
      <c r="O22" s="24">
        <v>25.675899999999999</v>
      </c>
      <c r="P22" s="24">
        <v>17.446899999999999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25.354700000000001</v>
      </c>
      <c r="F25" s="4">
        <f>AVERAGE(E25:E26)</f>
        <v>25.354700000000001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25.675899999999999</v>
      </c>
      <c r="F28" s="4">
        <f>AVERAGE(E28:E29)</f>
        <v>25.675899999999999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40</v>
      </c>
      <c r="H34" s="19" t="s">
        <v>41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40</v>
      </c>
      <c r="R34" s="19" t="s">
        <v>41</v>
      </c>
      <c r="S34" s="18" t="s">
        <v>13</v>
      </c>
    </row>
    <row r="35" spans="1:19" x14ac:dyDescent="0.2">
      <c r="A35" s="17" t="s">
        <v>27</v>
      </c>
      <c r="B35" s="16" t="s">
        <v>42</v>
      </c>
      <c r="C35" s="4" t="s">
        <v>10</v>
      </c>
      <c r="D35" s="4"/>
      <c r="E35" s="15">
        <f>P53</f>
        <v>18.143000000000001</v>
      </c>
      <c r="F35" s="4">
        <f>AVERAGE(E35)</f>
        <v>18.143000000000001</v>
      </c>
      <c r="G35" s="4">
        <f>SUM(F35,-F42)</f>
        <v>-6.6430000000000007</v>
      </c>
      <c r="H35" s="4">
        <f>SUM(G38,-G35)</f>
        <v>2.1782000000000004</v>
      </c>
      <c r="I35" s="14">
        <f>POWER(2,-H35)</f>
        <v>0.22095125029544901</v>
      </c>
      <c r="K35" s="17" t="s">
        <v>46</v>
      </c>
      <c r="L35" s="16" t="s">
        <v>42</v>
      </c>
      <c r="M35" s="4" t="s">
        <v>10</v>
      </c>
      <c r="N35" s="4"/>
      <c r="O35" s="15">
        <f>P53</f>
        <v>18.143000000000001</v>
      </c>
      <c r="P35" s="4">
        <f>AVERAGE(O35)</f>
        <v>18.143000000000001</v>
      </c>
      <c r="Q35" s="4">
        <f>SUM(P35,-P42)</f>
        <v>-6.6430000000000007</v>
      </c>
      <c r="R35" s="4">
        <f>SUM(Q38,-Q35)</f>
        <v>9.7699999999999676E-2</v>
      </c>
      <c r="S35" s="14">
        <f>POWER(2,-R35)</f>
        <v>0.93452165499496209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18.384599999999999</v>
      </c>
      <c r="F38" s="4">
        <f>AVERAGE(E38:E39)</f>
        <v>18.384599999999999</v>
      </c>
      <c r="G38" s="4">
        <f>SUM(F38,-F45)</f>
        <v>-4.4648000000000003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18.188199999999998</v>
      </c>
      <c r="P38" s="4">
        <f>AVERAGE(O38:O39)</f>
        <v>18.188199999999998</v>
      </c>
      <c r="Q38" s="4">
        <f>SUM(P38,-P45)</f>
        <v>-6.545300000000001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24.786000000000001</v>
      </c>
      <c r="F42" s="4">
        <f>AVERAGE(E42)</f>
        <v>24.786000000000001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24.786000000000001</v>
      </c>
      <c r="P42" s="4">
        <f>AVERAGE(O42)</f>
        <v>24.786000000000001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22.849399999999999</v>
      </c>
      <c r="F45" s="4">
        <f>AVERAGE(E45:E46)</f>
        <v>22.849399999999999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24.733499999999999</v>
      </c>
      <c r="P45" s="4">
        <f>AVERAGE(O45:O46)</f>
        <v>24.733499999999999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40</v>
      </c>
      <c r="H50" s="19" t="s">
        <v>41</v>
      </c>
      <c r="I50" s="18" t="s">
        <v>13</v>
      </c>
    </row>
    <row r="51" spans="1:16" x14ac:dyDescent="0.2">
      <c r="A51" s="17" t="s">
        <v>27</v>
      </c>
      <c r="B51" s="16" t="s">
        <v>44</v>
      </c>
      <c r="C51" s="4" t="s">
        <v>10</v>
      </c>
      <c r="D51" s="4"/>
      <c r="E51" s="15">
        <f>P53</f>
        <v>18.143000000000001</v>
      </c>
      <c r="F51" s="4">
        <f>AVERAGE(E51:E52)</f>
        <v>18.143000000000001</v>
      </c>
      <c r="G51" s="4">
        <f>SUM(F51,-F58)</f>
        <v>-6.6430000000000007</v>
      </c>
      <c r="H51" s="4">
        <f>SUM(G54,-G51)</f>
        <v>2.2745999999999995</v>
      </c>
      <c r="I51" s="14">
        <f>POWER(2,-H51)</f>
        <v>0.20666987265148809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47</v>
      </c>
      <c r="O53" s="24">
        <v>24.786000000000001</v>
      </c>
      <c r="P53" s="24">
        <v>18.143000000000001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18.382899999999999</v>
      </c>
      <c r="F54" s="4">
        <f>AVERAGE(E54:E55)</f>
        <v>18.382899999999999</v>
      </c>
      <c r="G54" s="4">
        <f>SUM(F54,-F61)</f>
        <v>-4.3684000000000012</v>
      </c>
      <c r="H54" s="4"/>
      <c r="I54" s="5"/>
      <c r="N54" s="15" t="s">
        <v>47</v>
      </c>
      <c r="O54" s="24">
        <v>24.733499999999999</v>
      </c>
      <c r="P54" s="24">
        <v>18.188199999999998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s="15" t="s">
        <v>25</v>
      </c>
      <c r="O55" s="24">
        <v>22.849399999999999</v>
      </c>
      <c r="P55" s="24">
        <v>18.384599999999999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24</v>
      </c>
      <c r="O56" s="24">
        <v>22.751300000000001</v>
      </c>
      <c r="P56" s="24">
        <v>18.382899999999999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24.786000000000001</v>
      </c>
      <c r="F58" s="4">
        <f>AVERAGE(E58:E59)</f>
        <v>24.786000000000001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22.751300000000001</v>
      </c>
      <c r="F61" s="4">
        <f>AVERAGE(E61:E62)</f>
        <v>22.751300000000001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40</v>
      </c>
      <c r="H66" s="19" t="s">
        <v>41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40</v>
      </c>
      <c r="R66" s="19" t="s">
        <v>41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40</v>
      </c>
      <c r="BM66" s="19" t="s">
        <v>41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40</v>
      </c>
      <c r="BW66" s="19" t="s">
        <v>41</v>
      </c>
      <c r="BX66" s="18" t="s">
        <v>13</v>
      </c>
    </row>
    <row r="67" spans="1:76" x14ac:dyDescent="0.2">
      <c r="A67" s="17" t="s">
        <v>34</v>
      </c>
      <c r="B67" s="16" t="s">
        <v>42</v>
      </c>
      <c r="C67" s="4" t="s">
        <v>10</v>
      </c>
      <c r="D67" s="4"/>
      <c r="E67" s="15">
        <f>P87</f>
        <v>17.624400000000001</v>
      </c>
      <c r="F67" s="4">
        <f>AVERAGE(E67)</f>
        <v>17.624400000000001</v>
      </c>
      <c r="G67" s="4">
        <f>SUM(F67,-F74)</f>
        <v>-7.9992999999999981</v>
      </c>
      <c r="H67" s="4">
        <f>SUM(G70,-G67)</f>
        <v>3.4374999999999964</v>
      </c>
      <c r="I67" s="14">
        <f>POWER(2,-H67)</f>
        <v>9.2301634121218945E-2</v>
      </c>
      <c r="K67" s="17" t="s">
        <v>48</v>
      </c>
      <c r="L67" s="16" t="s">
        <v>42</v>
      </c>
      <c r="M67" s="4" t="s">
        <v>10</v>
      </c>
      <c r="N67" s="4"/>
      <c r="O67" s="15">
        <f>P87</f>
        <v>17.624400000000001</v>
      </c>
      <c r="P67" s="4">
        <f>AVERAGE(O67)</f>
        <v>17.624400000000001</v>
      </c>
      <c r="Q67" s="4">
        <f>SUM(P67,-P74)</f>
        <v>-7.9992999999999981</v>
      </c>
      <c r="R67" s="4">
        <f>SUM(Q70,-Q67)</f>
        <v>-0.4416000000000011</v>
      </c>
      <c r="S67" s="14">
        <f>POWER(2,-R67)</f>
        <v>1.358109684384041</v>
      </c>
      <c r="BF67" s="17" t="s">
        <v>27</v>
      </c>
      <c r="BG67" s="16" t="s">
        <v>42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46</v>
      </c>
      <c r="BQ67" s="16" t="s">
        <v>42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17.521599999999999</v>
      </c>
      <c r="F70" s="4">
        <f>AVERAGE(E70:E71)</f>
        <v>17.521599999999999</v>
      </c>
      <c r="G70" s="4">
        <f>SUM(F70,-F77)</f>
        <v>-4.5618000000000016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17.6174</v>
      </c>
      <c r="P70" s="4">
        <f>AVERAGE(O70:O71)</f>
        <v>17.6174</v>
      </c>
      <c r="Q70" s="4">
        <f>SUM(P70,-P77)</f>
        <v>-8.4408999999999992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25.623699999999999</v>
      </c>
      <c r="F74" s="4">
        <f>AVERAGE(E74)</f>
        <v>25.623699999999999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25.623699999999999</v>
      </c>
      <c r="P74" s="4">
        <f>AVERAGE(O74)</f>
        <v>25.623699999999999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22.083400000000001</v>
      </c>
      <c r="F77" s="4">
        <f>AVERAGE(E77:E78)</f>
        <v>22.083400000000001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26.058299999999999</v>
      </c>
      <c r="P77" s="4">
        <f>AVERAGE(O77:O78)</f>
        <v>26.058299999999999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40</v>
      </c>
      <c r="H82" s="19" t="s">
        <v>41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40</v>
      </c>
      <c r="BM82" s="19" t="s">
        <v>41</v>
      </c>
      <c r="BN82" s="18" t="s">
        <v>13</v>
      </c>
    </row>
    <row r="83" spans="1:73" x14ac:dyDescent="0.2">
      <c r="A83" s="17" t="s">
        <v>34</v>
      </c>
      <c r="B83" s="16" t="s">
        <v>44</v>
      </c>
      <c r="C83" s="4" t="s">
        <v>10</v>
      </c>
      <c r="D83" s="4"/>
      <c r="E83" s="15">
        <f>P87</f>
        <v>17.624400000000001</v>
      </c>
      <c r="F83" s="4">
        <f>AVERAGE(E83:E84)</f>
        <v>17.624400000000001</v>
      </c>
      <c r="G83" s="4">
        <f>SUM(F83,-F90)</f>
        <v>-7.9992999999999981</v>
      </c>
      <c r="H83" s="4">
        <f>SUM(G86,-G83)</f>
        <v>3.4326000000000008</v>
      </c>
      <c r="I83" s="14">
        <f>POWER(2,-H83)</f>
        <v>9.2615662330889137E-2</v>
      </c>
      <c r="BF83" s="17" t="s">
        <v>27</v>
      </c>
      <c r="BG83" s="16" t="s">
        <v>44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47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17.500900000000001</v>
      </c>
      <c r="F86" s="4">
        <f>AVERAGE(E86:E87)</f>
        <v>17.500900000000001</v>
      </c>
      <c r="G86" s="4">
        <f>SUM(F86,-F93)</f>
        <v>-4.5666999999999973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47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s="9" t="s">
        <v>49</v>
      </c>
      <c r="O87" s="24">
        <v>25.623699999999999</v>
      </c>
      <c r="P87" s="24">
        <v>17.624400000000001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49</v>
      </c>
      <c r="O88" s="24">
        <v>26.058299999999999</v>
      </c>
      <c r="P88" s="24">
        <v>17.6174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s="9" t="s">
        <v>39</v>
      </c>
      <c r="O89" s="23">
        <v>22.083400000000001</v>
      </c>
      <c r="P89" s="23">
        <v>17.521599999999999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25.623699999999999</v>
      </c>
      <c r="F90" s="4">
        <f>AVERAGE(E90:E91)</f>
        <v>25.623699999999999</v>
      </c>
      <c r="G90" s="4"/>
      <c r="H90" s="4"/>
      <c r="I90" s="5"/>
      <c r="N90" s="9" t="s">
        <v>39</v>
      </c>
      <c r="O90" s="23">
        <v>22.067599999999999</v>
      </c>
      <c r="P90" s="23">
        <v>17.500900000000001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22.067599999999999</v>
      </c>
      <c r="F93" s="4">
        <f>AVERAGE(E93:E94)</f>
        <v>22.067599999999999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40</v>
      </c>
      <c r="H98" s="19" t="s">
        <v>41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40</v>
      </c>
      <c r="R98" s="19" t="s">
        <v>41</v>
      </c>
      <c r="S98" s="18" t="s">
        <v>13</v>
      </c>
    </row>
    <row r="99" spans="1:19" x14ac:dyDescent="0.2">
      <c r="A99" s="17" t="s">
        <v>36</v>
      </c>
      <c r="B99" s="16" t="s">
        <v>42</v>
      </c>
      <c r="C99" s="4" t="s">
        <v>10</v>
      </c>
      <c r="D99" s="4"/>
      <c r="E99" s="15">
        <f>P119</f>
        <v>17.164300000000001</v>
      </c>
      <c r="F99" s="4">
        <f>AVERAGE(E99)</f>
        <v>17.164300000000001</v>
      </c>
      <c r="G99" s="4">
        <f>SUM(F99,-F106)</f>
        <v>-8.5875999999999983</v>
      </c>
      <c r="H99" s="4">
        <f>SUM(G102,-G99)</f>
        <v>2.4189999999999969</v>
      </c>
      <c r="I99" s="14">
        <f>POWER(2,-H99)</f>
        <v>0.18698571979529915</v>
      </c>
      <c r="K99" s="17" t="s">
        <v>50</v>
      </c>
      <c r="L99" s="16" t="s">
        <v>42</v>
      </c>
      <c r="M99" s="4" t="s">
        <v>10</v>
      </c>
      <c r="N99" s="4"/>
      <c r="O99" s="15">
        <f>P119</f>
        <v>17.164300000000001</v>
      </c>
      <c r="P99" s="4">
        <f>AVERAGE(O99)</f>
        <v>17.164300000000001</v>
      </c>
      <c r="Q99" s="4">
        <f>SUM(P99,-P106)</f>
        <v>-8.5875999999999983</v>
      </c>
      <c r="R99" s="4">
        <f>SUM(Q102,-Q99)</f>
        <v>0.10519999999999641</v>
      </c>
      <c r="S99" s="14">
        <f>POWER(2,-R99)</f>
        <v>0.92967605321241453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18.011399999999998</v>
      </c>
      <c r="F102" s="4">
        <f>AVERAGE(E102:E103)</f>
        <v>18.011399999999998</v>
      </c>
      <c r="G102" s="4">
        <f>SUM(F102,-F109)</f>
        <v>-6.1686000000000014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17.130199999999999</v>
      </c>
      <c r="P102" s="4">
        <f>AVERAGE(O102:O103)</f>
        <v>17.130199999999999</v>
      </c>
      <c r="Q102" s="4">
        <f>SUM(P102,-P109)</f>
        <v>-8.4824000000000019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25.751899999999999</v>
      </c>
      <c r="F106" s="4">
        <f>AVERAGE(E106)</f>
        <v>25.751899999999999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25.751899999999999</v>
      </c>
      <c r="P106" s="4">
        <f>AVERAGE(O106)</f>
        <v>25.751899999999999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24.18</v>
      </c>
      <c r="F109" s="4">
        <f>AVERAGE(E109:E110)</f>
        <v>24.18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25.6126</v>
      </c>
      <c r="P109" s="4">
        <f>AVERAGE(O109:O110)</f>
        <v>25.6126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40</v>
      </c>
      <c r="H114" s="19" t="s">
        <v>41</v>
      </c>
      <c r="I114" s="18" t="s">
        <v>13</v>
      </c>
    </row>
    <row r="115" spans="1:16" x14ac:dyDescent="0.2">
      <c r="A115" s="17" t="s">
        <v>36</v>
      </c>
      <c r="B115" s="16" t="s">
        <v>44</v>
      </c>
      <c r="C115" s="4" t="s">
        <v>10</v>
      </c>
      <c r="D115" s="4"/>
      <c r="E115" s="15">
        <f>P119</f>
        <v>17.164300000000001</v>
      </c>
      <c r="F115" s="4">
        <f>AVERAGE(E115:E116)</f>
        <v>17.164300000000001</v>
      </c>
      <c r="G115" s="4">
        <f>SUM(F115,-F122)</f>
        <v>-8.5875999999999983</v>
      </c>
      <c r="H115" s="4">
        <f>SUM(G118,-G115)</f>
        <v>2.5518999999999998</v>
      </c>
      <c r="I115" s="14">
        <f>POWER(2,-H115)</f>
        <v>0.17053029920987958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18.136600000000001</v>
      </c>
      <c r="F118" s="4">
        <f>AVERAGE(E118:E119)</f>
        <v>18.136600000000001</v>
      </c>
      <c r="G118" s="4">
        <f>SUM(F118,-F125)</f>
        <v>-6.0356999999999985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9" t="s">
        <v>49</v>
      </c>
      <c r="O119" s="24">
        <v>25.751899999999999</v>
      </c>
      <c r="P119" s="24">
        <v>17.164300000000001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49</v>
      </c>
      <c r="O120" s="24">
        <v>25.6126</v>
      </c>
      <c r="P120" s="24">
        <v>17.130199999999999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9" t="s">
        <v>39</v>
      </c>
      <c r="O121" s="24">
        <v>24.18</v>
      </c>
      <c r="P121" s="24">
        <v>18.011399999999998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25.751899999999999</v>
      </c>
      <c r="F122" s="4">
        <f>AVERAGE(E122:E123)</f>
        <v>25.751899999999999</v>
      </c>
      <c r="G122" s="4"/>
      <c r="H122" s="4"/>
      <c r="I122" s="5"/>
      <c r="N122" s="9" t="s">
        <v>39</v>
      </c>
      <c r="O122" s="24">
        <v>24.1723</v>
      </c>
      <c r="P122" s="24">
        <v>18.136600000000001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24.1723</v>
      </c>
      <c r="F125" s="4">
        <f>AVERAGE(E125:E126)</f>
        <v>24.1723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21</v>
      </c>
      <c r="B131" s="19" t="s">
        <v>20</v>
      </c>
      <c r="C131" s="19" t="s">
        <v>19</v>
      </c>
      <c r="D131" s="19" t="s">
        <v>18</v>
      </c>
      <c r="E131" s="19" t="s">
        <v>17</v>
      </c>
      <c r="F131" s="19" t="s">
        <v>16</v>
      </c>
      <c r="G131" s="19" t="s">
        <v>40</v>
      </c>
      <c r="H131" s="19" t="s">
        <v>41</v>
      </c>
      <c r="I131" s="18" t="s">
        <v>13</v>
      </c>
      <c r="K131" s="20" t="s">
        <v>21</v>
      </c>
      <c r="L131" s="19" t="s">
        <v>20</v>
      </c>
      <c r="M131" s="19" t="s">
        <v>19</v>
      </c>
      <c r="N131" s="19" t="s">
        <v>18</v>
      </c>
      <c r="O131" s="19" t="s">
        <v>17</v>
      </c>
      <c r="P131" s="19" t="s">
        <v>16</v>
      </c>
      <c r="Q131" s="19" t="s">
        <v>40</v>
      </c>
      <c r="R131" s="19" t="s">
        <v>41</v>
      </c>
      <c r="S131" s="18" t="s">
        <v>13</v>
      </c>
    </row>
    <row r="132" spans="1:19" x14ac:dyDescent="0.2">
      <c r="A132" s="17" t="s">
        <v>12</v>
      </c>
      <c r="B132" s="16" t="s">
        <v>42</v>
      </c>
      <c r="C132" s="4" t="s">
        <v>10</v>
      </c>
      <c r="D132" s="4"/>
      <c r="E132" s="15">
        <f>P152</f>
        <v>17.8858</v>
      </c>
      <c r="F132" s="4">
        <f>AVERAGE(E132)</f>
        <v>17.8858</v>
      </c>
      <c r="G132" s="4">
        <f>SUM(F132,-F139)</f>
        <v>-6.8734000000000002</v>
      </c>
      <c r="H132" s="4">
        <f>SUM(G135,-G132)</f>
        <v>-1.7141999999999982</v>
      </c>
      <c r="I132" s="14">
        <f>POWER(2,-H132)</f>
        <v>3.2811464767454952</v>
      </c>
      <c r="K132" s="17" t="s">
        <v>51</v>
      </c>
      <c r="L132" s="16" t="s">
        <v>42</v>
      </c>
      <c r="M132" s="4" t="s">
        <v>10</v>
      </c>
      <c r="N132" s="4"/>
      <c r="O132" s="15">
        <f>P152</f>
        <v>17.8858</v>
      </c>
      <c r="P132" s="4">
        <f>AVERAGE(O132)</f>
        <v>17.8858</v>
      </c>
      <c r="Q132" s="4">
        <f>SUM(P132,-P139)</f>
        <v>-6.8734000000000002</v>
      </c>
      <c r="R132" s="4">
        <f>SUM(Q135,-Q132)</f>
        <v>3.0100000000000904E-2</v>
      </c>
      <c r="S132" s="14">
        <f>POWER(2,-R132)</f>
        <v>0.97935241169791343</v>
      </c>
    </row>
    <row r="133" spans="1:19" x14ac:dyDescent="0.2">
      <c r="A133" s="4" t="s">
        <v>6</v>
      </c>
      <c r="B133" s="7"/>
      <c r="C133" s="4" t="s">
        <v>10</v>
      </c>
      <c r="D133" s="7"/>
      <c r="F133" s="4"/>
      <c r="G133" s="4"/>
      <c r="H133" s="4"/>
      <c r="I133" s="5"/>
      <c r="K133" s="4" t="s">
        <v>6</v>
      </c>
      <c r="L133" s="7"/>
      <c r="M133" s="4" t="s">
        <v>10</v>
      </c>
      <c r="N133" s="7"/>
      <c r="P133" s="4"/>
      <c r="Q133" s="4"/>
      <c r="R133" s="4"/>
      <c r="S133" s="5"/>
    </row>
    <row r="134" spans="1:19" x14ac:dyDescent="0.2">
      <c r="A134" s="4" t="s">
        <v>6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6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6"/>
      <c r="E135">
        <f>P154</f>
        <v>17.164300000000001</v>
      </c>
      <c r="F135" s="4">
        <f>AVERAGE(E135:E136)</f>
        <v>17.164300000000001</v>
      </c>
      <c r="G135" s="4">
        <f>SUM(F135,-F142)</f>
        <v>-8.5875999999999983</v>
      </c>
      <c r="H135" s="4"/>
      <c r="I135" s="5"/>
      <c r="K135" s="4" t="s">
        <v>7</v>
      </c>
      <c r="L135" s="7"/>
      <c r="M135" s="4" t="s">
        <v>10</v>
      </c>
      <c r="N135" s="6"/>
      <c r="O135" s="15">
        <f>P153</f>
        <v>17.829000000000001</v>
      </c>
      <c r="P135" s="4">
        <f>AVERAGE(O135:O136)</f>
        <v>17.829000000000001</v>
      </c>
      <c r="Q135" s="4">
        <f>SUM(P135,-P142)</f>
        <v>-6.8432999999999993</v>
      </c>
      <c r="R135" s="4"/>
      <c r="S135" s="5"/>
    </row>
    <row r="136" spans="1:19" x14ac:dyDescent="0.2">
      <c r="A136" s="4" t="s">
        <v>7</v>
      </c>
      <c r="B136" s="7"/>
      <c r="C136" s="4" t="s">
        <v>10</v>
      </c>
      <c r="D136" s="4"/>
      <c r="E136" s="8" t="s">
        <v>8</v>
      </c>
      <c r="F136" s="4"/>
      <c r="G136" s="4"/>
      <c r="H136" s="4"/>
      <c r="I136" s="5"/>
      <c r="K136" s="4" t="s">
        <v>7</v>
      </c>
      <c r="L136" s="7"/>
      <c r="M136" s="4" t="s">
        <v>10</v>
      </c>
      <c r="N136" s="4"/>
      <c r="O136" s="8" t="s">
        <v>8</v>
      </c>
      <c r="P136" s="4"/>
      <c r="Q136" s="4"/>
      <c r="R136" s="4"/>
      <c r="S136" s="5"/>
    </row>
    <row r="137" spans="1:19" x14ac:dyDescent="0.2">
      <c r="A137" s="4" t="s">
        <v>7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7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5</v>
      </c>
      <c r="B138" s="7"/>
      <c r="C138" s="4"/>
      <c r="D138" s="11"/>
      <c r="E138" s="11"/>
      <c r="F138" s="11"/>
      <c r="G138" s="4"/>
      <c r="H138" s="4"/>
      <c r="I138" s="5"/>
      <c r="K138" s="12" t="s">
        <v>5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9</v>
      </c>
      <c r="B139" s="7"/>
      <c r="C139" s="4" t="s">
        <v>31</v>
      </c>
      <c r="D139" s="7"/>
      <c r="E139" s="10">
        <f>O152</f>
        <v>24.7592</v>
      </c>
      <c r="F139" s="4">
        <f>AVERAGE(E139)</f>
        <v>24.7592</v>
      </c>
      <c r="G139" s="4"/>
      <c r="H139" s="4"/>
      <c r="I139" s="5"/>
      <c r="K139" s="4" t="s">
        <v>9</v>
      </c>
      <c r="L139" s="7"/>
      <c r="M139" s="4" t="s">
        <v>31</v>
      </c>
      <c r="N139" s="7"/>
      <c r="O139" s="10">
        <f>O152</f>
        <v>24.7592</v>
      </c>
      <c r="P139" s="4">
        <f>AVERAGE(O139)</f>
        <v>24.7592</v>
      </c>
      <c r="Q139" s="4"/>
      <c r="R139" s="4"/>
      <c r="S139" s="5"/>
    </row>
    <row r="140" spans="1:19" x14ac:dyDescent="0.2">
      <c r="A140" s="4" t="s">
        <v>6</v>
      </c>
      <c r="B140" s="7"/>
      <c r="C140" s="4" t="s">
        <v>31</v>
      </c>
      <c r="D140" s="7"/>
      <c r="F140" s="4"/>
      <c r="G140" s="4"/>
      <c r="H140" s="4"/>
      <c r="I140" s="5"/>
      <c r="K140" s="4" t="s">
        <v>6</v>
      </c>
      <c r="L140" s="7"/>
      <c r="M140" s="4" t="s">
        <v>31</v>
      </c>
      <c r="N140" s="7"/>
      <c r="P140" s="4"/>
      <c r="Q140" s="4"/>
      <c r="R140" s="4"/>
      <c r="S140" s="5"/>
    </row>
    <row r="141" spans="1:19" x14ac:dyDescent="0.2">
      <c r="A141" s="4" t="s">
        <v>6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6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>
        <f>O154</f>
        <v>25.751899999999999</v>
      </c>
      <c r="F142" s="4">
        <f>AVERAGE(E142:E143)</f>
        <v>25.751899999999999</v>
      </c>
      <c r="G142" s="4"/>
      <c r="H142" s="4"/>
      <c r="I142" s="5"/>
      <c r="K142" s="4" t="s">
        <v>7</v>
      </c>
      <c r="L142" s="7"/>
      <c r="M142" s="4" t="s">
        <v>31</v>
      </c>
      <c r="N142" s="6"/>
      <c r="O142" s="21">
        <f>O153</f>
        <v>24.6723</v>
      </c>
      <c r="P142" s="4">
        <f>AVERAGE(O142:O143)</f>
        <v>24.6723</v>
      </c>
      <c r="Q142" s="4"/>
      <c r="R142" s="4"/>
      <c r="S142" s="5"/>
    </row>
    <row r="143" spans="1:19" x14ac:dyDescent="0.2">
      <c r="A143" s="4" t="s">
        <v>7</v>
      </c>
      <c r="B143" s="7"/>
      <c r="C143" s="4" t="s">
        <v>31</v>
      </c>
      <c r="D143" s="6"/>
      <c r="E143" s="8" t="s">
        <v>8</v>
      </c>
      <c r="F143" s="4"/>
      <c r="G143" s="4"/>
      <c r="H143" s="4"/>
      <c r="I143" s="5"/>
      <c r="K143" s="4" t="s">
        <v>7</v>
      </c>
      <c r="L143" s="7"/>
      <c r="M143" s="4" t="s">
        <v>31</v>
      </c>
      <c r="N143" s="6"/>
      <c r="O143" s="8" t="s">
        <v>8</v>
      </c>
      <c r="P143" s="4"/>
      <c r="Q143" s="4"/>
      <c r="R143" s="4"/>
      <c r="S143" s="5"/>
    </row>
    <row r="144" spans="1:19" x14ac:dyDescent="0.2">
      <c r="A144" s="4" t="s">
        <v>7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7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6</v>
      </c>
      <c r="B145" s="3" t="s">
        <v>5</v>
      </c>
      <c r="C145" s="4"/>
      <c r="D145" s="3"/>
      <c r="E145" s="3"/>
      <c r="F145" s="3"/>
      <c r="G145" s="3"/>
      <c r="H145" s="3"/>
      <c r="I145" s="2"/>
      <c r="K145" s="4" t="s">
        <v>6</v>
      </c>
      <c r="L145" s="3" t="s">
        <v>5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21</v>
      </c>
      <c r="B147" s="19" t="s">
        <v>20</v>
      </c>
      <c r="C147" s="19" t="s">
        <v>19</v>
      </c>
      <c r="D147" s="19" t="s">
        <v>18</v>
      </c>
      <c r="E147" s="19" t="s">
        <v>17</v>
      </c>
      <c r="F147" s="19" t="s">
        <v>16</v>
      </c>
      <c r="G147" s="19" t="s">
        <v>40</v>
      </c>
      <c r="H147" s="19" t="s">
        <v>41</v>
      </c>
      <c r="I147" s="18" t="s">
        <v>13</v>
      </c>
    </row>
    <row r="148" spans="1:19" x14ac:dyDescent="0.2">
      <c r="A148" s="17" t="s">
        <v>12</v>
      </c>
      <c r="B148" s="16" t="s">
        <v>44</v>
      </c>
      <c r="C148" s="4" t="s">
        <v>10</v>
      </c>
      <c r="D148" s="4"/>
      <c r="E148" s="15">
        <f>P152</f>
        <v>17.8858</v>
      </c>
      <c r="F148" s="4">
        <f>AVERAGE(E148:E149)</f>
        <v>17.8858</v>
      </c>
      <c r="G148" s="4">
        <f>SUM(F148,-F155)</f>
        <v>-6.8734000000000002</v>
      </c>
      <c r="H148" s="4">
        <f>SUM(G151,-G148)</f>
        <v>-1.6090000000000018</v>
      </c>
      <c r="I148" s="14">
        <f>POWER(2,-H148)</f>
        <v>3.0504033065125715</v>
      </c>
    </row>
    <row r="149" spans="1:19" x14ac:dyDescent="0.2">
      <c r="A149" s="4" t="s">
        <v>6</v>
      </c>
      <c r="B149" s="7"/>
      <c r="C149" s="4" t="s">
        <v>10</v>
      </c>
      <c r="D149" s="7"/>
      <c r="E149" s="8" t="s">
        <v>8</v>
      </c>
      <c r="F149" s="4"/>
      <c r="G149" s="4"/>
      <c r="H149" s="4"/>
      <c r="I149" s="5"/>
    </row>
    <row r="150" spans="1:19" x14ac:dyDescent="0.2">
      <c r="A150" s="4" t="s">
        <v>6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7</v>
      </c>
      <c r="B151" s="7"/>
      <c r="C151" s="4" t="s">
        <v>10</v>
      </c>
      <c r="D151" s="6"/>
      <c r="E151">
        <f>P155</f>
        <v>17.130199999999999</v>
      </c>
      <c r="F151" s="4">
        <f>AVERAGE(E151:E152)</f>
        <v>17.130199999999999</v>
      </c>
      <c r="G151" s="4">
        <f>SUM(F151,-F158)</f>
        <v>-8.4824000000000019</v>
      </c>
      <c r="H151" s="4"/>
      <c r="I151" s="5"/>
      <c r="O151" s="13" t="s">
        <v>31</v>
      </c>
      <c r="P151" s="13" t="s">
        <v>10</v>
      </c>
    </row>
    <row r="152" spans="1:19" x14ac:dyDescent="0.2">
      <c r="A152" s="4" t="s">
        <v>7</v>
      </c>
      <c r="B152" s="7"/>
      <c r="C152" s="4" t="s">
        <v>10</v>
      </c>
      <c r="D152" s="4"/>
      <c r="E152" s="8" t="s">
        <v>8</v>
      </c>
      <c r="F152" s="4"/>
      <c r="G152" s="4"/>
      <c r="H152" s="4"/>
      <c r="I152" s="5"/>
      <c r="N152" s="9" t="s">
        <v>49</v>
      </c>
      <c r="O152" s="24">
        <v>24.7592</v>
      </c>
      <c r="P152" s="24">
        <v>17.8858</v>
      </c>
    </row>
    <row r="153" spans="1:19" x14ac:dyDescent="0.2">
      <c r="A153" s="4" t="s">
        <v>7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49</v>
      </c>
      <c r="O153" s="24">
        <v>24.6723</v>
      </c>
      <c r="P153" s="24">
        <v>17.829000000000001</v>
      </c>
    </row>
    <row r="154" spans="1:19" ht="17" thickBot="1" x14ac:dyDescent="0.25">
      <c r="A154" s="12" t="s">
        <v>5</v>
      </c>
      <c r="B154" s="7"/>
      <c r="C154" s="4"/>
      <c r="D154" s="11"/>
      <c r="E154" s="11"/>
      <c r="F154" s="11"/>
      <c r="G154" s="4"/>
      <c r="H154" s="4"/>
      <c r="I154" s="5"/>
      <c r="N154" s="9" t="s">
        <v>39</v>
      </c>
      <c r="O154" s="24">
        <v>25.751899999999999</v>
      </c>
      <c r="P154" s="24">
        <v>17.164300000000001</v>
      </c>
    </row>
    <row r="155" spans="1:19" ht="17" thickTop="1" x14ac:dyDescent="0.2">
      <c r="A155" s="4" t="s">
        <v>9</v>
      </c>
      <c r="B155" s="7"/>
      <c r="C155" s="4" t="s">
        <v>31</v>
      </c>
      <c r="D155" s="7"/>
      <c r="E155" s="10">
        <f>O152</f>
        <v>24.7592</v>
      </c>
      <c r="F155" s="4">
        <f>AVERAGE(E155:E156)</f>
        <v>24.7592</v>
      </c>
      <c r="G155" s="4"/>
      <c r="H155" s="4"/>
      <c r="I155" s="5"/>
      <c r="N155" s="9" t="s">
        <v>39</v>
      </c>
      <c r="O155" s="24">
        <v>25.6126</v>
      </c>
      <c r="P155" s="24">
        <v>17.130199999999999</v>
      </c>
    </row>
    <row r="156" spans="1:19" x14ac:dyDescent="0.2">
      <c r="A156" s="4" t="s">
        <v>6</v>
      </c>
      <c r="B156" s="7"/>
      <c r="C156" s="4" t="s">
        <v>31</v>
      </c>
      <c r="D156" s="7"/>
      <c r="E156" s="8" t="s">
        <v>8</v>
      </c>
      <c r="F156" s="4"/>
      <c r="G156" s="4"/>
      <c r="H156" s="4"/>
      <c r="I156" s="5"/>
    </row>
    <row r="157" spans="1:19" x14ac:dyDescent="0.2">
      <c r="A157" s="4" t="s">
        <v>6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7</v>
      </c>
      <c r="B158" s="7"/>
      <c r="C158" s="4" t="s">
        <v>31</v>
      </c>
      <c r="D158" s="6"/>
      <c r="E158">
        <f>O155</f>
        <v>25.6126</v>
      </c>
      <c r="F158" s="4">
        <f>AVERAGE(E158:E159)</f>
        <v>25.6126</v>
      </c>
      <c r="G158" s="4"/>
      <c r="H158" s="4"/>
      <c r="I158" s="5"/>
    </row>
    <row r="159" spans="1:19" x14ac:dyDescent="0.2">
      <c r="A159" s="4" t="s">
        <v>7</v>
      </c>
      <c r="B159" s="7"/>
      <c r="C159" s="4" t="s">
        <v>31</v>
      </c>
      <c r="D159" s="6"/>
      <c r="E159" s="8" t="s">
        <v>8</v>
      </c>
      <c r="F159" s="4"/>
      <c r="G159" s="4"/>
      <c r="H159" s="4"/>
      <c r="I159" s="5"/>
    </row>
    <row r="160" spans="1:19" x14ac:dyDescent="0.2">
      <c r="A160" s="4" t="s">
        <v>7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6</v>
      </c>
      <c r="B161" s="3" t="s">
        <v>5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52</v>
      </c>
      <c r="N162" t="s">
        <v>0</v>
      </c>
    </row>
    <row r="163" spans="1:14" x14ac:dyDescent="0.2">
      <c r="M163">
        <f>S2</f>
        <v>0.9900683286467783</v>
      </c>
      <c r="N163" s="1">
        <f>I2</f>
        <v>2.2580853227353552</v>
      </c>
    </row>
    <row r="164" spans="1:14" x14ac:dyDescent="0.2">
      <c r="M164">
        <f>S35</f>
        <v>0.93452165499496209</v>
      </c>
      <c r="N164">
        <f>I18</f>
        <v>2.2864351489432742</v>
      </c>
    </row>
    <row r="165" spans="1:14" x14ac:dyDescent="0.2">
      <c r="M165">
        <f>S67</f>
        <v>1.358109684384041</v>
      </c>
      <c r="N165">
        <f>I35</f>
        <v>0.22095125029544901</v>
      </c>
    </row>
    <row r="166" spans="1:14" x14ac:dyDescent="0.2">
      <c r="M166" s="1">
        <f>S99</f>
        <v>0.92967605321241453</v>
      </c>
      <c r="N166" s="1">
        <f>I51</f>
        <v>0.20666987265148809</v>
      </c>
    </row>
    <row r="167" spans="1:14" x14ac:dyDescent="0.2">
      <c r="M167" s="1">
        <f>S132</f>
        <v>0.97935241169791343</v>
      </c>
      <c r="N167">
        <f>I67</f>
        <v>9.2301634121218945E-2</v>
      </c>
    </row>
    <row r="168" spans="1:14" x14ac:dyDescent="0.2">
      <c r="N168">
        <f>I83</f>
        <v>9.2615662330889137E-2</v>
      </c>
    </row>
    <row r="169" spans="1:14" x14ac:dyDescent="0.2">
      <c r="N169">
        <f>I99</f>
        <v>0.18698571979529915</v>
      </c>
    </row>
    <row r="170" spans="1:14" x14ac:dyDescent="0.2">
      <c r="N170">
        <f>I115</f>
        <v>0.17053029920987958</v>
      </c>
    </row>
    <row r="171" spans="1:14" x14ac:dyDescent="0.2">
      <c r="N171">
        <f>I132</f>
        <v>3.2811464767454952</v>
      </c>
    </row>
    <row r="172" spans="1:14" x14ac:dyDescent="0.2">
      <c r="N172">
        <f>I148</f>
        <v>3.0504033065125715</v>
      </c>
    </row>
    <row r="179" spans="12:15" x14ac:dyDescent="0.2">
      <c r="L179" t="s">
        <v>4</v>
      </c>
      <c r="M179">
        <f>AVERAGE(M163:M168)</f>
        <v>1.038345626587222</v>
      </c>
      <c r="N179">
        <f>AVERAGE(N163:N172)</f>
        <v>1.1846124693340918</v>
      </c>
    </row>
    <row r="180" spans="12:15" x14ac:dyDescent="0.2">
      <c r="L180" t="s">
        <v>3</v>
      </c>
      <c r="M180">
        <f>STDEV(M163:M168)</f>
        <v>0.18072661869018303</v>
      </c>
      <c r="N180">
        <f>STDEV(N163:N172)</f>
        <v>1.3555328558867117</v>
      </c>
    </row>
    <row r="181" spans="12:15" x14ac:dyDescent="0.2">
      <c r="L181" t="s">
        <v>2</v>
      </c>
      <c r="N181">
        <f>TTEST(M163:M167,N163:N172,2,2)</f>
        <v>0.81723188828611582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52</v>
      </c>
      <c r="M183" t="s">
        <v>0</v>
      </c>
    </row>
    <row r="184" spans="12:15" x14ac:dyDescent="0.2">
      <c r="L184">
        <f>M179</f>
        <v>1.038345626587222</v>
      </c>
      <c r="M184">
        <f>N170</f>
        <v>0.17053029920987958</v>
      </c>
    </row>
    <row r="185" spans="12:15" x14ac:dyDescent="0.2">
      <c r="L185">
        <f>M180</f>
        <v>0.18072661869018303</v>
      </c>
      <c r="M185">
        <f>N171</f>
        <v>3.2811464767454952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C161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18</v>
      </c>
      <c r="E1" s="19" t="s">
        <v>17</v>
      </c>
      <c r="F1" s="19" t="s">
        <v>16</v>
      </c>
      <c r="G1" s="19" t="s">
        <v>15</v>
      </c>
      <c r="H1" s="19" t="s">
        <v>14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18</v>
      </c>
      <c r="O1" s="19" t="s">
        <v>17</v>
      </c>
      <c r="P1" s="19" t="s">
        <v>16</v>
      </c>
      <c r="Q1" s="19" t="s">
        <v>15</v>
      </c>
      <c r="R1" s="19" t="s">
        <v>14</v>
      </c>
      <c r="S1" s="18" t="s">
        <v>13</v>
      </c>
    </row>
    <row r="2" spans="1:19" x14ac:dyDescent="0.2">
      <c r="A2" s="17" t="s">
        <v>32</v>
      </c>
      <c r="B2" s="16" t="s">
        <v>22</v>
      </c>
      <c r="C2" s="4" t="s">
        <v>10</v>
      </c>
      <c r="D2" s="4"/>
      <c r="E2" s="15">
        <f>P19</f>
        <v>18.3188</v>
      </c>
      <c r="F2" s="4">
        <f>AVERAGE(E2)</f>
        <v>18.3188</v>
      </c>
      <c r="G2" s="4">
        <f>SUM(F2,-F9)</f>
        <v>-7.0359000000000016</v>
      </c>
      <c r="H2" s="4">
        <f>SUM(G5,-G2)</f>
        <v>-1.1750999999999969</v>
      </c>
      <c r="I2" s="14">
        <f>POWER(2,-H2)</f>
        <v>2.2580853227353552</v>
      </c>
      <c r="K2" s="17" t="s">
        <v>33</v>
      </c>
      <c r="L2" s="16" t="s">
        <v>22</v>
      </c>
      <c r="M2" s="4" t="s">
        <v>10</v>
      </c>
      <c r="N2" s="4"/>
      <c r="O2" s="15">
        <f>P19</f>
        <v>18.3188</v>
      </c>
      <c r="P2" s="4">
        <f>AVERAGE(O2)</f>
        <v>18.3188</v>
      </c>
      <c r="Q2" s="4">
        <f>SUM(P2,-P9)</f>
        <v>-7.0359000000000016</v>
      </c>
      <c r="R2" s="4">
        <f>SUM(Q5,-Q2)</f>
        <v>1.4399999999998414E-2</v>
      </c>
      <c r="S2" s="14">
        <f>POWER(2,-R2)</f>
        <v>0.9900683286467783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17.489100000000001</v>
      </c>
      <c r="F5" s="4">
        <f>AVERAGE(E5:E6)</f>
        <v>17.489100000000001</v>
      </c>
      <c r="G5" s="4">
        <f>SUM(F5,-F12)</f>
        <v>-8.2109999999999985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18.329999999999998</v>
      </c>
      <c r="P5" s="4">
        <f>AVERAGE(O5:O6)</f>
        <v>18.329999999999998</v>
      </c>
      <c r="Q5" s="4">
        <f>SUM(P5,-P12)</f>
        <v>-7.0215000000000032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25.354700000000001</v>
      </c>
      <c r="F9" s="4">
        <f>AVERAGE(E9)</f>
        <v>25.354700000000001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25.354700000000001</v>
      </c>
      <c r="P9" s="4">
        <f>AVERAGE(O9)</f>
        <v>25.354700000000001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25.700099999999999</v>
      </c>
      <c r="F12" s="4">
        <f>AVERAGE(E12:E13)</f>
        <v>25.700099999999999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25.351500000000001</v>
      </c>
      <c r="P12" s="4">
        <f>AVERAGE(O12:O13)</f>
        <v>25.351500000000001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15</v>
      </c>
      <c r="H17" s="19" t="s">
        <v>14</v>
      </c>
      <c r="I17" s="18" t="s">
        <v>13</v>
      </c>
    </row>
    <row r="18" spans="1:16" x14ac:dyDescent="0.2">
      <c r="A18" s="17" t="s">
        <v>32</v>
      </c>
      <c r="B18" s="16" t="s">
        <v>11</v>
      </c>
      <c r="C18" s="4" t="s">
        <v>10</v>
      </c>
      <c r="D18" s="4"/>
      <c r="E18" s="15">
        <f>P19</f>
        <v>18.3188</v>
      </c>
      <c r="F18" s="4">
        <f>AVERAGE(E18:E19)</f>
        <v>18.3188</v>
      </c>
      <c r="G18" s="4">
        <f>SUM(F18,-F25)</f>
        <v>-7.0359000000000016</v>
      </c>
      <c r="H18" s="4">
        <f>SUM(G21,-G18)</f>
        <v>-1.1930999999999976</v>
      </c>
      <c r="I18" s="14">
        <f>POWER(2,-H18)</f>
        <v>2.2864351489432742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15" t="s">
        <v>30</v>
      </c>
      <c r="O19" s="24">
        <v>25.354700000000001</v>
      </c>
      <c r="P19" s="24">
        <v>18.3188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30</v>
      </c>
      <c r="O20" s="24">
        <v>25.351500000000001</v>
      </c>
      <c r="P20" s="24">
        <v>18.329999999999998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17.446899999999999</v>
      </c>
      <c r="F21" s="4">
        <f>AVERAGE(E21:E22)</f>
        <v>17.446899999999999</v>
      </c>
      <c r="G21" s="4">
        <f>SUM(F21,-F28)</f>
        <v>-8.2289999999999992</v>
      </c>
      <c r="H21" s="4"/>
      <c r="I21" s="5"/>
      <c r="N21" s="15" t="s">
        <v>29</v>
      </c>
      <c r="O21" s="24">
        <v>25.700099999999999</v>
      </c>
      <c r="P21" s="24">
        <v>17.489100000000001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15" t="s">
        <v>29</v>
      </c>
      <c r="O22" s="24">
        <v>25.675899999999999</v>
      </c>
      <c r="P22" s="24">
        <v>17.446899999999999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25.354700000000001</v>
      </c>
      <c r="F25" s="4">
        <f>AVERAGE(E25:E26)</f>
        <v>25.354700000000001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25.675899999999999</v>
      </c>
      <c r="F28" s="4">
        <f>AVERAGE(E28:E29)</f>
        <v>25.675899999999999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15</v>
      </c>
      <c r="H34" s="19" t="s">
        <v>14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15</v>
      </c>
      <c r="R34" s="19" t="s">
        <v>14</v>
      </c>
      <c r="S34" s="18" t="s">
        <v>13</v>
      </c>
    </row>
    <row r="35" spans="1:19" x14ac:dyDescent="0.2">
      <c r="A35" s="17" t="s">
        <v>27</v>
      </c>
      <c r="B35" s="16" t="s">
        <v>22</v>
      </c>
      <c r="C35" s="4" t="s">
        <v>10</v>
      </c>
      <c r="D35" s="4"/>
      <c r="E35" s="15">
        <f>P53</f>
        <v>18.143000000000001</v>
      </c>
      <c r="F35" s="4">
        <f>AVERAGE(E35)</f>
        <v>18.143000000000001</v>
      </c>
      <c r="G35" s="4">
        <f>SUM(F35,-F42)</f>
        <v>-6.6430000000000007</v>
      </c>
      <c r="H35" s="4">
        <f>SUM(G38,-G35)</f>
        <v>2.1782000000000004</v>
      </c>
      <c r="I35" s="14">
        <f>POWER(2,-H35)</f>
        <v>0.22095125029544901</v>
      </c>
      <c r="K35" s="17" t="s">
        <v>28</v>
      </c>
      <c r="L35" s="16" t="s">
        <v>22</v>
      </c>
      <c r="M35" s="4" t="s">
        <v>10</v>
      </c>
      <c r="N35" s="4"/>
      <c r="O35" s="15">
        <f>P53</f>
        <v>18.143000000000001</v>
      </c>
      <c r="P35" s="4">
        <f>AVERAGE(O35)</f>
        <v>18.143000000000001</v>
      </c>
      <c r="Q35" s="4">
        <f>SUM(P35,-P42)</f>
        <v>-6.6430000000000007</v>
      </c>
      <c r="R35" s="4">
        <f>SUM(Q38,-Q35)</f>
        <v>9.7699999999999676E-2</v>
      </c>
      <c r="S35" s="14">
        <f>POWER(2,-R35)</f>
        <v>0.93452165499496209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18.384599999999999</v>
      </c>
      <c r="F38" s="4">
        <f>AVERAGE(E38:E39)</f>
        <v>18.384599999999999</v>
      </c>
      <c r="G38" s="4">
        <f>SUM(F38,-F45)</f>
        <v>-4.4648000000000003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18.188199999999998</v>
      </c>
      <c r="P38" s="4">
        <f>AVERAGE(O38:O39)</f>
        <v>18.188199999999998</v>
      </c>
      <c r="Q38" s="4">
        <f>SUM(P38,-P45)</f>
        <v>-6.545300000000001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24.786000000000001</v>
      </c>
      <c r="F42" s="4">
        <f>AVERAGE(E42)</f>
        <v>24.786000000000001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24.786000000000001</v>
      </c>
      <c r="P42" s="4">
        <f>AVERAGE(O42)</f>
        <v>24.786000000000001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22.849399999999999</v>
      </c>
      <c r="F45" s="4">
        <f>AVERAGE(E45:E46)</f>
        <v>22.849399999999999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24.733499999999999</v>
      </c>
      <c r="P45" s="4">
        <f>AVERAGE(O45:O46)</f>
        <v>24.733499999999999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15</v>
      </c>
      <c r="H50" s="19" t="s">
        <v>14</v>
      </c>
      <c r="I50" s="18" t="s">
        <v>13</v>
      </c>
    </row>
    <row r="51" spans="1:16" x14ac:dyDescent="0.2">
      <c r="A51" s="17" t="s">
        <v>27</v>
      </c>
      <c r="B51" s="16" t="s">
        <v>11</v>
      </c>
      <c r="C51" s="4" t="s">
        <v>10</v>
      </c>
      <c r="D51" s="4"/>
      <c r="E51" s="15">
        <f>P53</f>
        <v>18.143000000000001</v>
      </c>
      <c r="F51" s="4">
        <f>AVERAGE(E51:E52)</f>
        <v>18.143000000000001</v>
      </c>
      <c r="G51" s="4">
        <f>SUM(F51,-F58)</f>
        <v>-6.6430000000000007</v>
      </c>
      <c r="H51" s="4">
        <f>SUM(G54,-G51)</f>
        <v>2.2745999999999995</v>
      </c>
      <c r="I51" s="14">
        <f>POWER(2,-H51)</f>
        <v>0.20666987265148809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26</v>
      </c>
      <c r="O53" s="24">
        <v>24.786000000000001</v>
      </c>
      <c r="P53" s="24">
        <v>18.143000000000001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18.382899999999999</v>
      </c>
      <c r="F54" s="4">
        <f>AVERAGE(E54:E55)</f>
        <v>18.382899999999999</v>
      </c>
      <c r="G54" s="4">
        <f>SUM(F54,-F61)</f>
        <v>-4.3684000000000012</v>
      </c>
      <c r="H54" s="4"/>
      <c r="I54" s="5"/>
      <c r="N54" s="15" t="s">
        <v>26</v>
      </c>
      <c r="O54" s="24">
        <v>24.733499999999999</v>
      </c>
      <c r="P54" s="24">
        <v>18.188199999999998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s="15" t="s">
        <v>25</v>
      </c>
      <c r="O55" s="24">
        <v>22.849399999999999</v>
      </c>
      <c r="P55" s="24">
        <v>18.384599999999999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24</v>
      </c>
      <c r="O56" s="24">
        <v>22.751300000000001</v>
      </c>
      <c r="P56" s="24">
        <v>18.382899999999999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24.786000000000001</v>
      </c>
      <c r="F58" s="4">
        <f>AVERAGE(E58:E59)</f>
        <v>24.786000000000001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22.751300000000001</v>
      </c>
      <c r="F61" s="4">
        <f>AVERAGE(E61:E62)</f>
        <v>22.751300000000001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15</v>
      </c>
      <c r="H66" s="19" t="s">
        <v>14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15</v>
      </c>
      <c r="R66" s="19" t="s">
        <v>14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15</v>
      </c>
      <c r="BM66" s="19" t="s">
        <v>14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15</v>
      </c>
      <c r="BW66" s="19" t="s">
        <v>14</v>
      </c>
      <c r="BX66" s="18" t="s">
        <v>13</v>
      </c>
    </row>
    <row r="67" spans="1:76" x14ac:dyDescent="0.2">
      <c r="A67" s="17" t="s">
        <v>34</v>
      </c>
      <c r="B67" s="16" t="s">
        <v>22</v>
      </c>
      <c r="C67" s="4" t="s">
        <v>10</v>
      </c>
      <c r="D67" s="4"/>
      <c r="E67" s="15">
        <f>P87</f>
        <v>17.624400000000001</v>
      </c>
      <c r="F67" s="4">
        <f>AVERAGE(E67)</f>
        <v>17.624400000000001</v>
      </c>
      <c r="G67" s="4">
        <f>SUM(F67,-F74)</f>
        <v>-7.9992999999999981</v>
      </c>
      <c r="H67" s="4">
        <f>SUM(G70,-G67)</f>
        <v>3.4374999999999964</v>
      </c>
      <c r="I67" s="14">
        <f>POWER(2,-H67)</f>
        <v>9.2301634121218945E-2</v>
      </c>
      <c r="K67" s="17" t="s">
        <v>35</v>
      </c>
      <c r="L67" s="16" t="s">
        <v>22</v>
      </c>
      <c r="M67" s="4" t="s">
        <v>10</v>
      </c>
      <c r="N67" s="4"/>
      <c r="O67" s="15">
        <f>P87</f>
        <v>17.624400000000001</v>
      </c>
      <c r="P67" s="4">
        <f>AVERAGE(O67)</f>
        <v>17.624400000000001</v>
      </c>
      <c r="Q67" s="4">
        <f>SUM(P67,-P74)</f>
        <v>-7.9992999999999981</v>
      </c>
      <c r="R67" s="4">
        <f>SUM(Q70,-Q67)</f>
        <v>-0.4416000000000011</v>
      </c>
      <c r="S67" s="14">
        <f>POWER(2,-R67)</f>
        <v>1.358109684384041</v>
      </c>
      <c r="BF67" s="17" t="s">
        <v>27</v>
      </c>
      <c r="BG67" s="16" t="s">
        <v>22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28</v>
      </c>
      <c r="BQ67" s="16" t="s">
        <v>22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17.521599999999999</v>
      </c>
      <c r="F70" s="4">
        <f>AVERAGE(E70:E71)</f>
        <v>17.521599999999999</v>
      </c>
      <c r="G70" s="4">
        <f>SUM(F70,-F77)</f>
        <v>-4.5618000000000016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17.6174</v>
      </c>
      <c r="P70" s="4">
        <f>AVERAGE(O70:O71)</f>
        <v>17.6174</v>
      </c>
      <c r="Q70" s="4">
        <f>SUM(P70,-P77)</f>
        <v>-8.4408999999999992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25.623699999999999</v>
      </c>
      <c r="F74" s="4">
        <f>AVERAGE(E74)</f>
        <v>25.623699999999999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25.623699999999999</v>
      </c>
      <c r="P74" s="4">
        <f>AVERAGE(O74)</f>
        <v>25.623699999999999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22.083400000000001</v>
      </c>
      <c r="F77" s="4">
        <f>AVERAGE(E77:E78)</f>
        <v>22.083400000000001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26.058299999999999</v>
      </c>
      <c r="P77" s="4">
        <f>AVERAGE(O77:O78)</f>
        <v>26.058299999999999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15</v>
      </c>
      <c r="H82" s="19" t="s">
        <v>14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15</v>
      </c>
      <c r="BM82" s="19" t="s">
        <v>14</v>
      </c>
      <c r="BN82" s="18" t="s">
        <v>13</v>
      </c>
    </row>
    <row r="83" spans="1:73" x14ac:dyDescent="0.2">
      <c r="A83" s="17" t="s">
        <v>34</v>
      </c>
      <c r="B83" s="16" t="s">
        <v>11</v>
      </c>
      <c r="C83" s="4" t="s">
        <v>10</v>
      </c>
      <c r="D83" s="4"/>
      <c r="E83" s="15">
        <f>P87</f>
        <v>17.624400000000001</v>
      </c>
      <c r="F83" s="4">
        <f>AVERAGE(E83:E84)</f>
        <v>17.624400000000001</v>
      </c>
      <c r="G83" s="4">
        <f>SUM(F83,-F90)</f>
        <v>-7.9992999999999981</v>
      </c>
      <c r="H83" s="4">
        <f>SUM(G86,-G83)</f>
        <v>3.4326000000000008</v>
      </c>
      <c r="I83" s="14">
        <f>POWER(2,-H83)</f>
        <v>9.2615662330889137E-2</v>
      </c>
      <c r="BF83" s="17" t="s">
        <v>27</v>
      </c>
      <c r="BG83" s="16" t="s">
        <v>11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26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17.500900000000001</v>
      </c>
      <c r="F86" s="4">
        <f>AVERAGE(E86:E87)</f>
        <v>17.500900000000001</v>
      </c>
      <c r="G86" s="4">
        <f>SUM(F86,-F93)</f>
        <v>-4.5666999999999973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26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s="9" t="s">
        <v>38</v>
      </c>
      <c r="O87" s="24">
        <v>25.623699999999999</v>
      </c>
      <c r="P87" s="24">
        <v>17.624400000000001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38</v>
      </c>
      <c r="O88" s="24">
        <v>26.058299999999999</v>
      </c>
      <c r="P88" s="24">
        <v>17.6174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s="9" t="s">
        <v>39</v>
      </c>
      <c r="O89" s="23">
        <v>22.083400000000001</v>
      </c>
      <c r="P89" s="23">
        <v>17.521599999999999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25.623699999999999</v>
      </c>
      <c r="F90" s="4">
        <f>AVERAGE(E90:E91)</f>
        <v>25.623699999999999</v>
      </c>
      <c r="G90" s="4"/>
      <c r="H90" s="4"/>
      <c r="I90" s="5"/>
      <c r="N90" s="9" t="s">
        <v>39</v>
      </c>
      <c r="O90" s="23">
        <v>22.067599999999999</v>
      </c>
      <c r="P90" s="23">
        <v>17.500900000000001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22.067599999999999</v>
      </c>
      <c r="F93" s="4">
        <f>AVERAGE(E93:E94)</f>
        <v>22.067599999999999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15</v>
      </c>
      <c r="H98" s="19" t="s">
        <v>14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15</v>
      </c>
      <c r="R98" s="19" t="s">
        <v>14</v>
      </c>
      <c r="S98" s="18" t="s">
        <v>13</v>
      </c>
    </row>
    <row r="99" spans="1:19" x14ac:dyDescent="0.2">
      <c r="A99" s="17" t="s">
        <v>36</v>
      </c>
      <c r="B99" s="16" t="s">
        <v>22</v>
      </c>
      <c r="C99" s="4" t="s">
        <v>10</v>
      </c>
      <c r="D99" s="4"/>
      <c r="E99" s="15">
        <f>P119</f>
        <v>17.164300000000001</v>
      </c>
      <c r="F99" s="4">
        <f>AVERAGE(E99)</f>
        <v>17.164300000000001</v>
      </c>
      <c r="G99" s="4">
        <f>SUM(F99,-F106)</f>
        <v>-8.5875999999999983</v>
      </c>
      <c r="H99" s="4">
        <f>SUM(G102,-G99)</f>
        <v>2.4189999999999969</v>
      </c>
      <c r="I99" s="14">
        <f>POWER(2,-H99)</f>
        <v>0.18698571979529915</v>
      </c>
      <c r="K99" s="17" t="s">
        <v>37</v>
      </c>
      <c r="L99" s="16" t="s">
        <v>22</v>
      </c>
      <c r="M99" s="4" t="s">
        <v>10</v>
      </c>
      <c r="N99" s="4"/>
      <c r="O99" s="15">
        <f>P119</f>
        <v>17.164300000000001</v>
      </c>
      <c r="P99" s="4">
        <f>AVERAGE(O99)</f>
        <v>17.164300000000001</v>
      </c>
      <c r="Q99" s="4">
        <f>SUM(P99,-P106)</f>
        <v>-8.5875999999999983</v>
      </c>
      <c r="R99" s="4">
        <f>SUM(Q102,-Q99)</f>
        <v>0.10519999999999641</v>
      </c>
      <c r="S99" s="14">
        <f>POWER(2,-R99)</f>
        <v>0.92967605321241453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18.011399999999998</v>
      </c>
      <c r="F102" s="4">
        <f>AVERAGE(E102:E103)</f>
        <v>18.011399999999998</v>
      </c>
      <c r="G102" s="4">
        <f>SUM(F102,-F109)</f>
        <v>-6.1686000000000014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17.130199999999999</v>
      </c>
      <c r="P102" s="4">
        <f>AVERAGE(O102:O103)</f>
        <v>17.130199999999999</v>
      </c>
      <c r="Q102" s="4">
        <f>SUM(P102,-P109)</f>
        <v>-8.4824000000000019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25.751899999999999</v>
      </c>
      <c r="F106" s="4">
        <f>AVERAGE(E106)</f>
        <v>25.751899999999999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25.751899999999999</v>
      </c>
      <c r="P106" s="4">
        <f>AVERAGE(O106)</f>
        <v>25.751899999999999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24.18</v>
      </c>
      <c r="F109" s="4">
        <f>AVERAGE(E109:E110)</f>
        <v>24.18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25.6126</v>
      </c>
      <c r="P109" s="4">
        <f>AVERAGE(O109:O110)</f>
        <v>25.6126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15</v>
      </c>
      <c r="H114" s="19" t="s">
        <v>14</v>
      </c>
      <c r="I114" s="18" t="s">
        <v>13</v>
      </c>
    </row>
    <row r="115" spans="1:16" x14ac:dyDescent="0.2">
      <c r="A115" s="17" t="s">
        <v>36</v>
      </c>
      <c r="B115" s="16" t="s">
        <v>11</v>
      </c>
      <c r="C115" s="4" t="s">
        <v>10</v>
      </c>
      <c r="D115" s="4"/>
      <c r="E115" s="15">
        <f>P119</f>
        <v>17.164300000000001</v>
      </c>
      <c r="F115" s="4">
        <f>AVERAGE(E115:E116)</f>
        <v>17.164300000000001</v>
      </c>
      <c r="G115" s="4">
        <f>SUM(F115,-F122)</f>
        <v>-8.5875999999999983</v>
      </c>
      <c r="H115" s="4">
        <f>SUM(G118,-G115)</f>
        <v>2.5518999999999998</v>
      </c>
      <c r="I115" s="14">
        <f>POWER(2,-H115)</f>
        <v>0.17053029920987958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18.136600000000001</v>
      </c>
      <c r="F118" s="4">
        <f>AVERAGE(E118:E119)</f>
        <v>18.136600000000001</v>
      </c>
      <c r="G118" s="4">
        <f>SUM(F118,-F125)</f>
        <v>-6.0356999999999985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9" t="s">
        <v>38</v>
      </c>
      <c r="O119" s="24">
        <v>25.751899999999999</v>
      </c>
      <c r="P119" s="24">
        <v>17.164300000000001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38</v>
      </c>
      <c r="O120" s="24">
        <v>25.6126</v>
      </c>
      <c r="P120" s="24">
        <v>17.130199999999999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9" t="s">
        <v>39</v>
      </c>
      <c r="O121" s="24">
        <v>24.18</v>
      </c>
      <c r="P121" s="24">
        <v>18.011399999999998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25.751899999999999</v>
      </c>
      <c r="F122" s="4">
        <f>AVERAGE(E122:E123)</f>
        <v>25.751899999999999</v>
      </c>
      <c r="G122" s="4"/>
      <c r="H122" s="4"/>
      <c r="I122" s="5"/>
      <c r="N122" s="9" t="s">
        <v>39</v>
      </c>
      <c r="O122" s="24">
        <v>24.1723</v>
      </c>
      <c r="P122" s="24">
        <v>18.136600000000001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24.1723</v>
      </c>
      <c r="F125" s="4">
        <f>AVERAGE(E125:E126)</f>
        <v>24.1723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21</v>
      </c>
      <c r="B131" s="19" t="s">
        <v>20</v>
      </c>
      <c r="C131" s="19" t="s">
        <v>19</v>
      </c>
      <c r="D131" s="19" t="s">
        <v>18</v>
      </c>
      <c r="E131" s="19" t="s">
        <v>17</v>
      </c>
      <c r="F131" s="19" t="s">
        <v>16</v>
      </c>
      <c r="G131" s="19" t="s">
        <v>15</v>
      </c>
      <c r="H131" s="19" t="s">
        <v>14</v>
      </c>
      <c r="I131" s="18" t="s">
        <v>13</v>
      </c>
      <c r="K131" s="20" t="s">
        <v>21</v>
      </c>
      <c r="L131" s="19" t="s">
        <v>20</v>
      </c>
      <c r="M131" s="19" t="s">
        <v>19</v>
      </c>
      <c r="N131" s="19" t="s">
        <v>18</v>
      </c>
      <c r="O131" s="19" t="s">
        <v>17</v>
      </c>
      <c r="P131" s="19" t="s">
        <v>16</v>
      </c>
      <c r="Q131" s="19" t="s">
        <v>15</v>
      </c>
      <c r="R131" s="19" t="s">
        <v>14</v>
      </c>
      <c r="S131" s="18" t="s">
        <v>13</v>
      </c>
    </row>
    <row r="132" spans="1:19" x14ac:dyDescent="0.2">
      <c r="A132" s="17" t="s">
        <v>12</v>
      </c>
      <c r="B132" s="16" t="s">
        <v>22</v>
      </c>
      <c r="C132" s="4" t="s">
        <v>10</v>
      </c>
      <c r="D132" s="4"/>
      <c r="E132" s="15">
        <f>P152</f>
        <v>17.8858</v>
      </c>
      <c r="F132" s="4">
        <f>AVERAGE(E132)</f>
        <v>17.8858</v>
      </c>
      <c r="G132" s="4">
        <f>SUM(F132,-F139)</f>
        <v>-6.8734000000000002</v>
      </c>
      <c r="H132" s="4">
        <f>SUM(G135,-G132)</f>
        <v>-1.7141999999999982</v>
      </c>
      <c r="I132" s="14">
        <f>POWER(2,-H132)</f>
        <v>3.2811464767454952</v>
      </c>
      <c r="K132" s="17" t="s">
        <v>23</v>
      </c>
      <c r="L132" s="16" t="s">
        <v>22</v>
      </c>
      <c r="M132" s="4" t="s">
        <v>10</v>
      </c>
      <c r="N132" s="4"/>
      <c r="O132" s="15">
        <f>P152</f>
        <v>17.8858</v>
      </c>
      <c r="P132" s="4">
        <f>AVERAGE(O132)</f>
        <v>17.8858</v>
      </c>
      <c r="Q132" s="4">
        <f>SUM(P132,-P139)</f>
        <v>-6.8734000000000002</v>
      </c>
      <c r="R132" s="4">
        <f>SUM(Q135,-Q132)</f>
        <v>3.0100000000000904E-2</v>
      </c>
      <c r="S132" s="14">
        <f>POWER(2,-R132)</f>
        <v>0.97935241169791343</v>
      </c>
    </row>
    <row r="133" spans="1:19" x14ac:dyDescent="0.2">
      <c r="A133" s="4" t="s">
        <v>6</v>
      </c>
      <c r="B133" s="7"/>
      <c r="C133" s="4" t="s">
        <v>10</v>
      </c>
      <c r="D133" s="7"/>
      <c r="F133" s="4"/>
      <c r="G133" s="4"/>
      <c r="H133" s="4"/>
      <c r="I133" s="5"/>
      <c r="K133" s="4" t="s">
        <v>6</v>
      </c>
      <c r="L133" s="7"/>
      <c r="M133" s="4" t="s">
        <v>10</v>
      </c>
      <c r="N133" s="7"/>
      <c r="P133" s="4"/>
      <c r="Q133" s="4"/>
      <c r="R133" s="4"/>
      <c r="S133" s="5"/>
    </row>
    <row r="134" spans="1:19" x14ac:dyDescent="0.2">
      <c r="A134" s="4" t="s">
        <v>6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6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6"/>
      <c r="E135">
        <f>P154</f>
        <v>17.164300000000001</v>
      </c>
      <c r="F135" s="4">
        <f>AVERAGE(E135:E136)</f>
        <v>17.164300000000001</v>
      </c>
      <c r="G135" s="4">
        <f>SUM(F135,-F142)</f>
        <v>-8.5875999999999983</v>
      </c>
      <c r="H135" s="4"/>
      <c r="I135" s="5"/>
      <c r="K135" s="4" t="s">
        <v>7</v>
      </c>
      <c r="L135" s="7"/>
      <c r="M135" s="4" t="s">
        <v>10</v>
      </c>
      <c r="N135" s="6"/>
      <c r="O135" s="15">
        <f>P153</f>
        <v>17.829000000000001</v>
      </c>
      <c r="P135" s="4">
        <f>AVERAGE(O135:O136)</f>
        <v>17.829000000000001</v>
      </c>
      <c r="Q135" s="4">
        <f>SUM(P135,-P142)</f>
        <v>-6.8432999999999993</v>
      </c>
      <c r="R135" s="4"/>
      <c r="S135" s="5"/>
    </row>
    <row r="136" spans="1:19" x14ac:dyDescent="0.2">
      <c r="A136" s="4" t="s">
        <v>7</v>
      </c>
      <c r="B136" s="7"/>
      <c r="C136" s="4" t="s">
        <v>10</v>
      </c>
      <c r="D136" s="4"/>
      <c r="E136" s="8" t="s">
        <v>8</v>
      </c>
      <c r="F136" s="4"/>
      <c r="G136" s="4"/>
      <c r="H136" s="4"/>
      <c r="I136" s="5"/>
      <c r="K136" s="4" t="s">
        <v>7</v>
      </c>
      <c r="L136" s="7"/>
      <c r="M136" s="4" t="s">
        <v>10</v>
      </c>
      <c r="N136" s="4"/>
      <c r="O136" s="8" t="s">
        <v>8</v>
      </c>
      <c r="P136" s="4"/>
      <c r="Q136" s="4"/>
      <c r="R136" s="4"/>
      <c r="S136" s="5"/>
    </row>
    <row r="137" spans="1:19" x14ac:dyDescent="0.2">
      <c r="A137" s="4" t="s">
        <v>7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7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5</v>
      </c>
      <c r="B138" s="7"/>
      <c r="C138" s="4"/>
      <c r="D138" s="11"/>
      <c r="E138" s="11"/>
      <c r="F138" s="11"/>
      <c r="G138" s="4"/>
      <c r="H138" s="4"/>
      <c r="I138" s="5"/>
      <c r="K138" s="12" t="s">
        <v>5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9</v>
      </c>
      <c r="B139" s="7"/>
      <c r="C139" s="4" t="s">
        <v>31</v>
      </c>
      <c r="D139" s="7"/>
      <c r="E139" s="10">
        <f>O152</f>
        <v>24.7592</v>
      </c>
      <c r="F139" s="4">
        <f>AVERAGE(E139)</f>
        <v>24.7592</v>
      </c>
      <c r="G139" s="4"/>
      <c r="H139" s="4"/>
      <c r="I139" s="5"/>
      <c r="K139" s="4" t="s">
        <v>9</v>
      </c>
      <c r="L139" s="7"/>
      <c r="M139" s="4" t="s">
        <v>31</v>
      </c>
      <c r="N139" s="7"/>
      <c r="O139" s="10">
        <f>O152</f>
        <v>24.7592</v>
      </c>
      <c r="P139" s="4">
        <f>AVERAGE(O139)</f>
        <v>24.7592</v>
      </c>
      <c r="Q139" s="4"/>
      <c r="R139" s="4"/>
      <c r="S139" s="5"/>
    </row>
    <row r="140" spans="1:19" x14ac:dyDescent="0.2">
      <c r="A140" s="4" t="s">
        <v>6</v>
      </c>
      <c r="B140" s="7"/>
      <c r="C140" s="4" t="s">
        <v>31</v>
      </c>
      <c r="D140" s="7"/>
      <c r="F140" s="4"/>
      <c r="G140" s="4"/>
      <c r="H140" s="4"/>
      <c r="I140" s="5"/>
      <c r="K140" s="4" t="s">
        <v>6</v>
      </c>
      <c r="L140" s="7"/>
      <c r="M140" s="4" t="s">
        <v>31</v>
      </c>
      <c r="N140" s="7"/>
      <c r="P140" s="4"/>
      <c r="Q140" s="4"/>
      <c r="R140" s="4"/>
      <c r="S140" s="5"/>
    </row>
    <row r="141" spans="1:19" x14ac:dyDescent="0.2">
      <c r="A141" s="4" t="s">
        <v>6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6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>
        <f>O154</f>
        <v>25.751899999999999</v>
      </c>
      <c r="F142" s="4">
        <f>AVERAGE(E142:E143)</f>
        <v>25.751899999999999</v>
      </c>
      <c r="G142" s="4"/>
      <c r="H142" s="4"/>
      <c r="I142" s="5"/>
      <c r="K142" s="4" t="s">
        <v>7</v>
      </c>
      <c r="L142" s="7"/>
      <c r="M142" s="4" t="s">
        <v>31</v>
      </c>
      <c r="N142" s="6"/>
      <c r="O142" s="21">
        <f>O153</f>
        <v>24.6723</v>
      </c>
      <c r="P142" s="4">
        <f>AVERAGE(O142:O143)</f>
        <v>24.6723</v>
      </c>
      <c r="Q142" s="4"/>
      <c r="R142" s="4"/>
      <c r="S142" s="5"/>
    </row>
    <row r="143" spans="1:19" x14ac:dyDescent="0.2">
      <c r="A143" s="4" t="s">
        <v>7</v>
      </c>
      <c r="B143" s="7"/>
      <c r="C143" s="4" t="s">
        <v>31</v>
      </c>
      <c r="D143" s="6"/>
      <c r="E143" s="8" t="s">
        <v>8</v>
      </c>
      <c r="F143" s="4"/>
      <c r="G143" s="4"/>
      <c r="H143" s="4"/>
      <c r="I143" s="5"/>
      <c r="K143" s="4" t="s">
        <v>7</v>
      </c>
      <c r="L143" s="7"/>
      <c r="M143" s="4" t="s">
        <v>31</v>
      </c>
      <c r="N143" s="6"/>
      <c r="O143" s="8" t="s">
        <v>8</v>
      </c>
      <c r="P143" s="4"/>
      <c r="Q143" s="4"/>
      <c r="R143" s="4"/>
      <c r="S143" s="5"/>
    </row>
    <row r="144" spans="1:19" x14ac:dyDescent="0.2">
      <c r="A144" s="4" t="s">
        <v>7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7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6</v>
      </c>
      <c r="B145" s="3" t="s">
        <v>5</v>
      </c>
      <c r="C145" s="4"/>
      <c r="D145" s="3"/>
      <c r="E145" s="3"/>
      <c r="F145" s="3"/>
      <c r="G145" s="3"/>
      <c r="H145" s="3"/>
      <c r="I145" s="2"/>
      <c r="K145" s="4" t="s">
        <v>6</v>
      </c>
      <c r="L145" s="3" t="s">
        <v>5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21</v>
      </c>
      <c r="B147" s="19" t="s">
        <v>20</v>
      </c>
      <c r="C147" s="19" t="s">
        <v>19</v>
      </c>
      <c r="D147" s="19" t="s">
        <v>18</v>
      </c>
      <c r="E147" s="19" t="s">
        <v>17</v>
      </c>
      <c r="F147" s="19" t="s">
        <v>16</v>
      </c>
      <c r="G147" s="19" t="s">
        <v>15</v>
      </c>
      <c r="H147" s="19" t="s">
        <v>14</v>
      </c>
      <c r="I147" s="18" t="s">
        <v>13</v>
      </c>
    </row>
    <row r="148" spans="1:19" x14ac:dyDescent="0.2">
      <c r="A148" s="17" t="s">
        <v>12</v>
      </c>
      <c r="B148" s="16" t="s">
        <v>11</v>
      </c>
      <c r="C148" s="4" t="s">
        <v>10</v>
      </c>
      <c r="D148" s="4"/>
      <c r="E148" s="15">
        <f>P152</f>
        <v>17.8858</v>
      </c>
      <c r="F148" s="4">
        <f>AVERAGE(E148:E149)</f>
        <v>17.8858</v>
      </c>
      <c r="G148" s="4">
        <f>SUM(F148,-F155)</f>
        <v>-6.8734000000000002</v>
      </c>
      <c r="H148" s="4">
        <f>SUM(G151,-G148)</f>
        <v>-1.6090000000000018</v>
      </c>
      <c r="I148" s="14">
        <f>POWER(2,-H148)</f>
        <v>3.0504033065125715</v>
      </c>
    </row>
    <row r="149" spans="1:19" x14ac:dyDescent="0.2">
      <c r="A149" s="4" t="s">
        <v>6</v>
      </c>
      <c r="B149" s="7"/>
      <c r="C149" s="4" t="s">
        <v>10</v>
      </c>
      <c r="D149" s="7"/>
      <c r="E149" s="8" t="s">
        <v>8</v>
      </c>
      <c r="F149" s="4"/>
      <c r="G149" s="4"/>
      <c r="H149" s="4"/>
      <c r="I149" s="5"/>
    </row>
    <row r="150" spans="1:19" x14ac:dyDescent="0.2">
      <c r="A150" s="4" t="s">
        <v>6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7</v>
      </c>
      <c r="B151" s="7"/>
      <c r="C151" s="4" t="s">
        <v>10</v>
      </c>
      <c r="D151" s="6"/>
      <c r="E151">
        <f>P155</f>
        <v>17.130199999999999</v>
      </c>
      <c r="F151" s="4">
        <f>AVERAGE(E151:E152)</f>
        <v>17.130199999999999</v>
      </c>
      <c r="G151" s="4">
        <f>SUM(F151,-F158)</f>
        <v>-8.4824000000000019</v>
      </c>
      <c r="H151" s="4"/>
      <c r="I151" s="5"/>
      <c r="O151" s="13" t="s">
        <v>31</v>
      </c>
      <c r="P151" s="13" t="s">
        <v>10</v>
      </c>
    </row>
    <row r="152" spans="1:19" x14ac:dyDescent="0.2">
      <c r="A152" s="4" t="s">
        <v>7</v>
      </c>
      <c r="B152" s="7"/>
      <c r="C152" s="4" t="s">
        <v>10</v>
      </c>
      <c r="D152" s="4"/>
      <c r="E152" s="8" t="s">
        <v>8</v>
      </c>
      <c r="F152" s="4"/>
      <c r="G152" s="4"/>
      <c r="H152" s="4"/>
      <c r="I152" s="5"/>
      <c r="N152" s="9" t="s">
        <v>38</v>
      </c>
      <c r="O152" s="24">
        <v>24.7592</v>
      </c>
      <c r="P152" s="24">
        <v>17.8858</v>
      </c>
    </row>
    <row r="153" spans="1:19" x14ac:dyDescent="0.2">
      <c r="A153" s="4" t="s">
        <v>7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38</v>
      </c>
      <c r="O153" s="24">
        <v>24.6723</v>
      </c>
      <c r="P153" s="24">
        <v>17.829000000000001</v>
      </c>
    </row>
    <row r="154" spans="1:19" ht="17" thickBot="1" x14ac:dyDescent="0.25">
      <c r="A154" s="12" t="s">
        <v>5</v>
      </c>
      <c r="B154" s="7"/>
      <c r="C154" s="4"/>
      <c r="D154" s="11"/>
      <c r="E154" s="11"/>
      <c r="F154" s="11"/>
      <c r="G154" s="4"/>
      <c r="H154" s="4"/>
      <c r="I154" s="5"/>
      <c r="N154" s="9" t="s">
        <v>39</v>
      </c>
      <c r="O154" s="24">
        <v>25.751899999999999</v>
      </c>
      <c r="P154" s="24">
        <v>17.164300000000001</v>
      </c>
    </row>
    <row r="155" spans="1:19" ht="17" thickTop="1" x14ac:dyDescent="0.2">
      <c r="A155" s="4" t="s">
        <v>9</v>
      </c>
      <c r="B155" s="7"/>
      <c r="C155" s="4" t="s">
        <v>31</v>
      </c>
      <c r="D155" s="7"/>
      <c r="E155" s="10">
        <f>O152</f>
        <v>24.7592</v>
      </c>
      <c r="F155" s="4">
        <f>AVERAGE(E155:E156)</f>
        <v>24.7592</v>
      </c>
      <c r="G155" s="4"/>
      <c r="H155" s="4"/>
      <c r="I155" s="5"/>
      <c r="N155" s="9" t="s">
        <v>39</v>
      </c>
      <c r="O155" s="24">
        <v>25.6126</v>
      </c>
      <c r="P155" s="24">
        <v>17.130199999999999</v>
      </c>
    </row>
    <row r="156" spans="1:19" x14ac:dyDescent="0.2">
      <c r="A156" s="4" t="s">
        <v>6</v>
      </c>
      <c r="B156" s="7"/>
      <c r="C156" s="4" t="s">
        <v>31</v>
      </c>
      <c r="D156" s="7"/>
      <c r="E156" s="8" t="s">
        <v>8</v>
      </c>
      <c r="F156" s="4"/>
      <c r="G156" s="4"/>
      <c r="H156" s="4"/>
      <c r="I156" s="5"/>
    </row>
    <row r="157" spans="1:19" x14ac:dyDescent="0.2">
      <c r="A157" s="4" t="s">
        <v>6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7</v>
      </c>
      <c r="B158" s="7"/>
      <c r="C158" s="4" t="s">
        <v>31</v>
      </c>
      <c r="D158" s="6"/>
      <c r="E158">
        <f>O155</f>
        <v>25.6126</v>
      </c>
      <c r="F158" s="4">
        <f>AVERAGE(E158:E159)</f>
        <v>25.6126</v>
      </c>
      <c r="G158" s="4"/>
      <c r="H158" s="4"/>
      <c r="I158" s="5"/>
    </row>
    <row r="159" spans="1:19" x14ac:dyDescent="0.2">
      <c r="A159" s="4" t="s">
        <v>7</v>
      </c>
      <c r="B159" s="7"/>
      <c r="C159" s="4" t="s">
        <v>31</v>
      </c>
      <c r="D159" s="6"/>
      <c r="E159" s="8" t="s">
        <v>8</v>
      </c>
      <c r="F159" s="4"/>
      <c r="G159" s="4"/>
      <c r="H159" s="4"/>
      <c r="I159" s="5"/>
    </row>
    <row r="160" spans="1:19" x14ac:dyDescent="0.2">
      <c r="A160" s="4" t="s">
        <v>7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6</v>
      </c>
      <c r="B161" s="3" t="s">
        <v>5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1</v>
      </c>
      <c r="N162" t="s">
        <v>0</v>
      </c>
    </row>
    <row r="163" spans="1:14" x14ac:dyDescent="0.2">
      <c r="M163">
        <f>S2</f>
        <v>0.9900683286467783</v>
      </c>
      <c r="N163" s="1"/>
    </row>
    <row r="164" spans="1:14" x14ac:dyDescent="0.2">
      <c r="M164">
        <f>S35</f>
        <v>0.93452165499496209</v>
      </c>
    </row>
    <row r="165" spans="1:14" x14ac:dyDescent="0.2">
      <c r="M165">
        <f>S67</f>
        <v>1.358109684384041</v>
      </c>
      <c r="N165">
        <f>I35</f>
        <v>0.22095125029544901</v>
      </c>
    </row>
    <row r="166" spans="1:14" x14ac:dyDescent="0.2">
      <c r="M166" s="1">
        <f>S99</f>
        <v>0.92967605321241453</v>
      </c>
      <c r="N166" s="1">
        <f>I51</f>
        <v>0.20666987265148809</v>
      </c>
    </row>
    <row r="167" spans="1:14" x14ac:dyDescent="0.2">
      <c r="M167" s="1">
        <f>S132</f>
        <v>0.97935241169791343</v>
      </c>
      <c r="N167">
        <f>I67</f>
        <v>9.2301634121218945E-2</v>
      </c>
    </row>
    <row r="168" spans="1:14" x14ac:dyDescent="0.2">
      <c r="N168">
        <f>I83</f>
        <v>9.2615662330889137E-2</v>
      </c>
    </row>
    <row r="169" spans="1:14" x14ac:dyDescent="0.2">
      <c r="N169">
        <f>I99</f>
        <v>0.18698571979529915</v>
      </c>
    </row>
    <row r="170" spans="1:14" x14ac:dyDescent="0.2">
      <c r="N170">
        <f>I115</f>
        <v>0.17053029920987958</v>
      </c>
    </row>
    <row r="178" spans="12:15" x14ac:dyDescent="0.2">
      <c r="M178" t="s">
        <v>1</v>
      </c>
      <c r="N178" t="s">
        <v>0</v>
      </c>
    </row>
    <row r="179" spans="12:15" x14ac:dyDescent="0.2">
      <c r="L179" t="s">
        <v>4</v>
      </c>
      <c r="M179">
        <f>AVERAGE(M163:M168)</f>
        <v>1.038345626587222</v>
      </c>
      <c r="N179">
        <f>AVERAGE(N163:N172)</f>
        <v>0.16167573973403734</v>
      </c>
    </row>
    <row r="180" spans="12:15" x14ac:dyDescent="0.2">
      <c r="L180" t="s">
        <v>3</v>
      </c>
      <c r="M180">
        <f>STDEV(M163:M168)</f>
        <v>0.18072661869018303</v>
      </c>
      <c r="N180">
        <f>STDEV(N163:N172)</f>
        <v>5.6283420798720521E-2</v>
      </c>
    </row>
    <row r="181" spans="12:15" x14ac:dyDescent="0.2">
      <c r="L181" t="s">
        <v>2</v>
      </c>
      <c r="N181">
        <f>TTEST(M163:M167,N163:N172,2,2)</f>
        <v>1.2373787663820665E-6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M183" t="s">
        <v>1</v>
      </c>
      <c r="N183" t="s">
        <v>0</v>
      </c>
    </row>
    <row r="184" spans="12:15" x14ac:dyDescent="0.2">
      <c r="M184">
        <f>M179</f>
        <v>1.038345626587222</v>
      </c>
      <c r="N184">
        <f>N179</f>
        <v>0.16167573973403734</v>
      </c>
    </row>
    <row r="185" spans="12:15" x14ac:dyDescent="0.2">
      <c r="M185">
        <f>M180</f>
        <v>0.18072661869018303</v>
      </c>
      <c r="N185">
        <f>N180</f>
        <v>5.6283420798720521E-2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31" workbookViewId="0">
      <selection activeCell="N31" sqref="N31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53</v>
      </c>
      <c r="E1" s="19" t="s">
        <v>54</v>
      </c>
      <c r="F1" s="19" t="s">
        <v>55</v>
      </c>
      <c r="G1" s="19" t="s">
        <v>56</v>
      </c>
      <c r="H1" s="19" t="s">
        <v>57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53</v>
      </c>
      <c r="O1" s="19" t="s">
        <v>54</v>
      </c>
      <c r="P1" s="19" t="s">
        <v>55</v>
      </c>
      <c r="Q1" s="19" t="s">
        <v>56</v>
      </c>
      <c r="R1" s="19" t="s">
        <v>57</v>
      </c>
      <c r="S1" s="18" t="s">
        <v>13</v>
      </c>
    </row>
    <row r="2" spans="1:19" x14ac:dyDescent="0.2">
      <c r="A2" s="17" t="s">
        <v>58</v>
      </c>
      <c r="B2" s="16" t="s">
        <v>59</v>
      </c>
      <c r="C2" s="4" t="s">
        <v>10</v>
      </c>
      <c r="D2" s="4"/>
      <c r="E2" s="15">
        <f>P19</f>
        <v>19.416</v>
      </c>
      <c r="F2" s="4">
        <f>AVERAGE(E2)</f>
        <v>19.416</v>
      </c>
      <c r="G2" s="4">
        <f>SUM(F2,-F9)</f>
        <v>-5.9394999999999989</v>
      </c>
      <c r="H2" s="4">
        <f>SUM(G5,-G2)</f>
        <v>-1.9183999999999983</v>
      </c>
      <c r="I2" s="14">
        <f>POWER(2,-H2)</f>
        <v>3.7800360672488402</v>
      </c>
      <c r="K2" s="17" t="s">
        <v>43</v>
      </c>
      <c r="L2" s="16" t="s">
        <v>42</v>
      </c>
      <c r="M2" s="4" t="s">
        <v>10</v>
      </c>
      <c r="N2" s="4"/>
      <c r="O2" s="15">
        <f>P19</f>
        <v>19.416</v>
      </c>
      <c r="P2" s="4">
        <f>AVERAGE(O2)</f>
        <v>19.416</v>
      </c>
      <c r="Q2" s="4">
        <f>SUM(P2,-P9)</f>
        <v>-5.9394999999999989</v>
      </c>
      <c r="R2" s="4">
        <f>SUM(Q5,-Q2)</f>
        <v>0.20059999999999789</v>
      </c>
      <c r="S2" s="14">
        <f>POWER(2,-R2)</f>
        <v>0.87018858677115496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19.470400000000001</v>
      </c>
      <c r="F5" s="4">
        <f>AVERAGE(E5:E6)</f>
        <v>19.470400000000001</v>
      </c>
      <c r="G5" s="4">
        <f>SUM(F5,-F12)</f>
        <v>-7.8578999999999972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19.541599999999999</v>
      </c>
      <c r="P5" s="4">
        <f>AVERAGE(O5:O6)</f>
        <v>19.541599999999999</v>
      </c>
      <c r="Q5" s="4">
        <f>SUM(P5,-P12)</f>
        <v>-5.738900000000001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25.355499999999999</v>
      </c>
      <c r="F9" s="4">
        <f>AVERAGE(E9)</f>
        <v>25.355499999999999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25.355499999999999</v>
      </c>
      <c r="P9" s="4">
        <f>AVERAGE(O9)</f>
        <v>25.355499999999999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27.328299999999999</v>
      </c>
      <c r="F12" s="4">
        <f>AVERAGE(E12:E13)</f>
        <v>27.328299999999999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25.2805</v>
      </c>
      <c r="P12" s="4">
        <f>AVERAGE(O12:O13)</f>
        <v>25.2805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40</v>
      </c>
      <c r="H17" s="19" t="s">
        <v>41</v>
      </c>
      <c r="I17" s="18" t="s">
        <v>13</v>
      </c>
    </row>
    <row r="18" spans="1:16" x14ac:dyDescent="0.2">
      <c r="A18" s="17" t="s">
        <v>32</v>
      </c>
      <c r="B18" s="16" t="s">
        <v>44</v>
      </c>
      <c r="C18" s="4" t="s">
        <v>10</v>
      </c>
      <c r="D18" s="4"/>
      <c r="E18" s="15">
        <f>P19</f>
        <v>19.416</v>
      </c>
      <c r="F18" s="4">
        <f>AVERAGE(E18:E19)</f>
        <v>19.416</v>
      </c>
      <c r="G18" s="4">
        <f>SUM(F18,-F25)</f>
        <v>-5.9394999999999989</v>
      </c>
      <c r="H18" s="4">
        <f>SUM(G21,-G18)</f>
        <v>-1.8492999999999995</v>
      </c>
      <c r="I18" s="14">
        <f>POWER(2,-H18)</f>
        <v>3.6032531169150439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25" t="s">
        <v>84</v>
      </c>
      <c r="O19" s="25">
        <v>25.355499999999999</v>
      </c>
      <c r="P19" s="25">
        <v>19.416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84</v>
      </c>
      <c r="O20" s="25">
        <v>25.2805</v>
      </c>
      <c r="P20" s="25">
        <v>19.541599999999999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19.416</v>
      </c>
      <c r="F21" s="4">
        <f>AVERAGE(E21:E22)</f>
        <v>19.416</v>
      </c>
      <c r="G21" s="4">
        <f>SUM(F21,-F28)</f>
        <v>-7.7887999999999984</v>
      </c>
      <c r="H21" s="4"/>
      <c r="I21" s="5"/>
      <c r="N21" s="25" t="s">
        <v>29</v>
      </c>
      <c r="O21" s="25">
        <v>27.328299999999999</v>
      </c>
      <c r="P21" s="25">
        <v>19.470400000000001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25" t="s">
        <v>29</v>
      </c>
      <c r="O22" s="25">
        <v>27.204799999999999</v>
      </c>
      <c r="P22" s="25">
        <v>19.416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25.355499999999999</v>
      </c>
      <c r="F25" s="4">
        <f>AVERAGE(E25:E26)</f>
        <v>25.355499999999999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27.204799999999999</v>
      </c>
      <c r="F28" s="4">
        <f>AVERAGE(E28:E29)</f>
        <v>27.204799999999999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40</v>
      </c>
      <c r="H34" s="19" t="s">
        <v>41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40</v>
      </c>
      <c r="R34" s="19" t="s">
        <v>41</v>
      </c>
      <c r="S34" s="18" t="s">
        <v>13</v>
      </c>
    </row>
    <row r="35" spans="1:19" x14ac:dyDescent="0.2">
      <c r="A35" s="17" t="s">
        <v>27</v>
      </c>
      <c r="B35" s="16" t="s">
        <v>42</v>
      </c>
      <c r="C35" s="4" t="s">
        <v>10</v>
      </c>
      <c r="D35" s="4"/>
      <c r="E35" s="15">
        <f>P53</f>
        <v>18.5014</v>
      </c>
      <c r="F35" s="4">
        <f>AVERAGE(E35)</f>
        <v>18.5014</v>
      </c>
      <c r="G35" s="4">
        <f>SUM(F35,-F42)</f>
        <v>-7.7495000000000012</v>
      </c>
      <c r="H35" s="4">
        <f>SUM(G38,-G35)</f>
        <v>0.78300000000000125</v>
      </c>
      <c r="I35" s="14">
        <f>POWER(2,-H35)</f>
        <v>0.58115705375905813</v>
      </c>
      <c r="K35" s="17" t="s">
        <v>46</v>
      </c>
      <c r="L35" s="16" t="s">
        <v>42</v>
      </c>
      <c r="M35" s="4" t="s">
        <v>10</v>
      </c>
      <c r="N35" s="4"/>
      <c r="O35" s="15">
        <f>P53</f>
        <v>18.5014</v>
      </c>
      <c r="P35" s="4">
        <f>AVERAGE(O35)</f>
        <v>18.5014</v>
      </c>
      <c r="Q35" s="4">
        <f>SUM(P35,-P42)</f>
        <v>-7.7495000000000012</v>
      </c>
      <c r="R35" s="4">
        <f>SUM(Q38,-Q35)</f>
        <v>-0.14039999999999964</v>
      </c>
      <c r="S35" s="14">
        <f>POWER(2,-R35)</f>
        <v>1.1022106712033415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18.5014</v>
      </c>
      <c r="F38" s="4">
        <f>AVERAGE(E38:E39)</f>
        <v>18.5014</v>
      </c>
      <c r="G38" s="4">
        <f>SUM(F38,-F45)</f>
        <v>-6.9664999999999999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18.3748</v>
      </c>
      <c r="P38" s="4">
        <f>AVERAGE(O38:O39)</f>
        <v>18.3748</v>
      </c>
      <c r="Q38" s="4">
        <f>SUM(P38,-P45)</f>
        <v>-7.8899000000000008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26.250900000000001</v>
      </c>
      <c r="F42" s="4">
        <f>AVERAGE(E42)</f>
        <v>26.250900000000001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26.250900000000001</v>
      </c>
      <c r="P42" s="4">
        <f>AVERAGE(O42)</f>
        <v>26.250900000000001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25.4679</v>
      </c>
      <c r="F45" s="4">
        <f>AVERAGE(E45:E46)</f>
        <v>25.4679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26.264700000000001</v>
      </c>
      <c r="P45" s="4">
        <f>AVERAGE(O45:O46)</f>
        <v>26.264700000000001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40</v>
      </c>
      <c r="H50" s="19" t="s">
        <v>41</v>
      </c>
      <c r="I50" s="18" t="s">
        <v>13</v>
      </c>
    </row>
    <row r="51" spans="1:16" x14ac:dyDescent="0.2">
      <c r="A51" s="17" t="s">
        <v>27</v>
      </c>
      <c r="B51" s="16" t="s">
        <v>44</v>
      </c>
      <c r="C51" s="4" t="s">
        <v>10</v>
      </c>
      <c r="D51" s="4"/>
      <c r="E51" s="15">
        <f>P53</f>
        <v>18.5014</v>
      </c>
      <c r="F51" s="4">
        <f>AVERAGE(E51:E52)</f>
        <v>18.5014</v>
      </c>
      <c r="G51" s="4">
        <f>SUM(F51,-F58)</f>
        <v>-7.7495000000000012</v>
      </c>
      <c r="H51" s="4">
        <f>SUM(G54,-G51)</f>
        <v>0.68840000000000146</v>
      </c>
      <c r="I51" s="14">
        <f>POWER(2,-H51)</f>
        <v>0.62054167122562975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t="s">
        <v>85</v>
      </c>
      <c r="O53">
        <v>26.250900000000001</v>
      </c>
      <c r="P53">
        <v>18.5014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18.4312</v>
      </c>
      <c r="F54" s="4">
        <f>AVERAGE(E54:E55)</f>
        <v>18.4312</v>
      </c>
      <c r="G54" s="4">
        <f>SUM(F54,-F61)</f>
        <v>-7.0610999999999997</v>
      </c>
      <c r="H54" s="4"/>
      <c r="I54" s="5"/>
      <c r="N54" t="s">
        <v>85</v>
      </c>
      <c r="O54">
        <v>26.264700000000001</v>
      </c>
      <c r="P54">
        <v>18.3748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t="s">
        <v>82</v>
      </c>
      <c r="O55">
        <v>25.4679</v>
      </c>
      <c r="P55">
        <v>18.5014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t="s">
        <v>82</v>
      </c>
      <c r="O56">
        <v>25.4923</v>
      </c>
      <c r="P56">
        <v>18.4312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26.250900000000001</v>
      </c>
      <c r="F58" s="4">
        <f>AVERAGE(E58:E59)</f>
        <v>26.250900000000001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25.4923</v>
      </c>
      <c r="F61" s="4">
        <f>AVERAGE(E61:E62)</f>
        <v>25.4923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40</v>
      </c>
      <c r="H66" s="19" t="s">
        <v>41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40</v>
      </c>
      <c r="R66" s="19" t="s">
        <v>41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40</v>
      </c>
      <c r="BM66" s="19" t="s">
        <v>41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40</v>
      </c>
      <c r="BW66" s="19" t="s">
        <v>41</v>
      </c>
      <c r="BX66" s="18" t="s">
        <v>13</v>
      </c>
    </row>
    <row r="67" spans="1:76" x14ac:dyDescent="0.2">
      <c r="A67" s="17" t="s">
        <v>34</v>
      </c>
      <c r="B67" s="16" t="s">
        <v>42</v>
      </c>
      <c r="C67" s="4" t="s">
        <v>10</v>
      </c>
      <c r="D67" s="4"/>
      <c r="E67" s="15">
        <f>P87</f>
        <v>18.305299999999999</v>
      </c>
      <c r="F67" s="4">
        <f>AVERAGE(E67)</f>
        <v>18.305299999999999</v>
      </c>
      <c r="G67" s="4">
        <f>SUM(F67,-F74)</f>
        <v>-7.3011000000000017</v>
      </c>
      <c r="H67" s="4">
        <f>SUM(G70,-G67)</f>
        <v>-0.39299999999999713</v>
      </c>
      <c r="I67" s="14">
        <f>POWER(2,-H67)</f>
        <v>1.3131211254241495</v>
      </c>
      <c r="K67" s="17" t="s">
        <v>48</v>
      </c>
      <c r="L67" s="16" t="s">
        <v>42</v>
      </c>
      <c r="M67" s="4" t="s">
        <v>10</v>
      </c>
      <c r="N67" s="4"/>
      <c r="O67" s="15">
        <f>P87</f>
        <v>18.305299999999999</v>
      </c>
      <c r="P67" s="4">
        <f>AVERAGE(O67)</f>
        <v>18.305299999999999</v>
      </c>
      <c r="Q67" s="4">
        <f>SUM(P67,-P74)</f>
        <v>-7.3011000000000017</v>
      </c>
      <c r="R67" s="4">
        <f>SUM(Q70,-Q67)</f>
        <v>0.24350000000000094</v>
      </c>
      <c r="S67" s="14">
        <f>POWER(2,-R67)</f>
        <v>0.84469358518869919</v>
      </c>
      <c r="BF67" s="17" t="s">
        <v>27</v>
      </c>
      <c r="BG67" s="16" t="s">
        <v>42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46</v>
      </c>
      <c r="BQ67" s="16" t="s">
        <v>42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18.3748</v>
      </c>
      <c r="F70" s="4">
        <f>AVERAGE(E70:E71)</f>
        <v>18.3748</v>
      </c>
      <c r="G70" s="4">
        <f>SUM(F70,-F77)</f>
        <v>-7.6940999999999988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18.5624</v>
      </c>
      <c r="P70" s="4">
        <f>AVERAGE(O70:O71)</f>
        <v>18.5624</v>
      </c>
      <c r="Q70" s="4">
        <f>SUM(P70,-P77)</f>
        <v>-7.0576000000000008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25.606400000000001</v>
      </c>
      <c r="F74" s="4">
        <f>AVERAGE(E74)</f>
        <v>25.606400000000001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25.606400000000001</v>
      </c>
      <c r="P74" s="4">
        <f>AVERAGE(O74)</f>
        <v>25.606400000000001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26.068899999999999</v>
      </c>
      <c r="F77" s="4">
        <f>AVERAGE(E77:E78)</f>
        <v>26.068899999999999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25.62</v>
      </c>
      <c r="P77" s="4">
        <f>AVERAGE(O77:O78)</f>
        <v>25.62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40</v>
      </c>
      <c r="H82" s="19" t="s">
        <v>41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40</v>
      </c>
      <c r="BM82" s="19" t="s">
        <v>41</v>
      </c>
      <c r="BN82" s="18" t="s">
        <v>13</v>
      </c>
    </row>
    <row r="83" spans="1:73" x14ac:dyDescent="0.2">
      <c r="A83" s="17" t="s">
        <v>34</v>
      </c>
      <c r="B83" s="16" t="s">
        <v>44</v>
      </c>
      <c r="C83" s="4" t="s">
        <v>10</v>
      </c>
      <c r="D83" s="4"/>
      <c r="E83" s="15">
        <f>P87</f>
        <v>18.305299999999999</v>
      </c>
      <c r="F83" s="4">
        <f>AVERAGE(E83:E84)</f>
        <v>18.305299999999999</v>
      </c>
      <c r="G83" s="4">
        <f>SUM(F83,-F90)</f>
        <v>-7.3011000000000017</v>
      </c>
      <c r="H83" s="4">
        <f>SUM(G86,-G83)</f>
        <v>-0.42659999999999698</v>
      </c>
      <c r="I83" s="14">
        <f>POWER(2,-H83)</f>
        <v>1.3440622892926182</v>
      </c>
      <c r="BF83" s="17" t="s">
        <v>27</v>
      </c>
      <c r="BG83" s="16" t="s">
        <v>44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47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18.3689</v>
      </c>
      <c r="F86" s="4">
        <f>AVERAGE(E86:E87)</f>
        <v>18.3689</v>
      </c>
      <c r="G86" s="4">
        <f>SUM(F86,-F93)</f>
        <v>-7.7276999999999987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47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t="s">
        <v>86</v>
      </c>
      <c r="O87">
        <v>25.606400000000001</v>
      </c>
      <c r="P87">
        <v>18.305299999999999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t="s">
        <v>81</v>
      </c>
      <c r="O88">
        <v>25.62</v>
      </c>
      <c r="P88">
        <v>18.5624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t="s">
        <v>83</v>
      </c>
      <c r="O89">
        <v>26.068899999999999</v>
      </c>
      <c r="P89">
        <v>18.3748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25.606400000000001</v>
      </c>
      <c r="F90" s="4">
        <f>AVERAGE(E90:E91)</f>
        <v>25.606400000000001</v>
      </c>
      <c r="G90" s="4"/>
      <c r="H90" s="4"/>
      <c r="I90" s="5"/>
      <c r="N90" t="s">
        <v>83</v>
      </c>
      <c r="O90">
        <v>26.096599999999999</v>
      </c>
      <c r="P90">
        <v>18.3689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26.096599999999999</v>
      </c>
      <c r="F93" s="4">
        <f>AVERAGE(E93:E94)</f>
        <v>26.096599999999999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40</v>
      </c>
      <c r="H98" s="19" t="s">
        <v>41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40</v>
      </c>
      <c r="R98" s="19" t="s">
        <v>41</v>
      </c>
      <c r="S98" s="18" t="s">
        <v>13</v>
      </c>
    </row>
    <row r="99" spans="1:19" x14ac:dyDescent="0.2">
      <c r="A99" s="17" t="s">
        <v>36</v>
      </c>
      <c r="B99" s="16" t="s">
        <v>42</v>
      </c>
      <c r="C99" s="4" t="s">
        <v>10</v>
      </c>
      <c r="D99" s="4"/>
      <c r="E99" s="15">
        <f>P119</f>
        <v>18.7515</v>
      </c>
      <c r="F99" s="4">
        <f>AVERAGE(E99)</f>
        <v>18.7515</v>
      </c>
      <c r="G99" s="4">
        <f>SUM(F99,-F106)</f>
        <v>-7.3218999999999994</v>
      </c>
      <c r="H99" s="4">
        <f>SUM(G102,-G99)</f>
        <v>8.8300000000000267E-2</v>
      </c>
      <c r="I99" s="14">
        <f>POWER(2,-H99)</f>
        <v>0.9406304885642548</v>
      </c>
      <c r="K99" s="17" t="s">
        <v>50</v>
      </c>
      <c r="L99" s="16" t="s">
        <v>42</v>
      </c>
      <c r="M99" s="4" t="s">
        <v>10</v>
      </c>
      <c r="N99" s="4"/>
      <c r="O99" s="15">
        <f>P119</f>
        <v>18.7515</v>
      </c>
      <c r="P99" s="4">
        <f>AVERAGE(O99)</f>
        <v>18.7515</v>
      </c>
      <c r="Q99" s="4">
        <f>SUM(P99,-P106)</f>
        <v>-7.3218999999999994</v>
      </c>
      <c r="R99" s="4">
        <f>SUM(Q102,-Q99)</f>
        <v>0.30339999999999989</v>
      </c>
      <c r="S99" s="14">
        <f>POWER(2,-R99)</f>
        <v>0.81034041466650286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18.5624</v>
      </c>
      <c r="F102" s="4">
        <f>AVERAGE(E102:E103)</f>
        <v>18.5624</v>
      </c>
      <c r="G102" s="4">
        <f>SUM(F102,-F109)</f>
        <v>-7.2335999999999991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19.0611</v>
      </c>
      <c r="P102" s="4">
        <f>AVERAGE(O102:O103)</f>
        <v>19.0611</v>
      </c>
      <c r="Q102" s="4">
        <f>SUM(P102,-P109)</f>
        <v>-7.0184999999999995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26.073399999999999</v>
      </c>
      <c r="F106" s="4">
        <f>AVERAGE(E106)</f>
        <v>26.073399999999999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26.073399999999999</v>
      </c>
      <c r="P106" s="4">
        <f>AVERAGE(O106)</f>
        <v>26.073399999999999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25.795999999999999</v>
      </c>
      <c r="F109" s="4">
        <f>AVERAGE(E109:E110)</f>
        <v>25.795999999999999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26.079599999999999</v>
      </c>
      <c r="P109" s="4">
        <f>AVERAGE(O109:O110)</f>
        <v>26.079599999999999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40</v>
      </c>
      <c r="H114" s="19" t="s">
        <v>41</v>
      </c>
      <c r="I114" s="18" t="s">
        <v>13</v>
      </c>
    </row>
    <row r="115" spans="1:16" x14ac:dyDescent="0.2">
      <c r="A115" s="17" t="s">
        <v>36</v>
      </c>
      <c r="B115" s="16" t="s">
        <v>44</v>
      </c>
      <c r="C115" s="4" t="s">
        <v>10</v>
      </c>
      <c r="D115" s="4"/>
      <c r="E115" s="15">
        <f>P119</f>
        <v>18.7515</v>
      </c>
      <c r="F115" s="4">
        <f>AVERAGE(E115:E116)</f>
        <v>18.7515</v>
      </c>
      <c r="G115" s="4">
        <f>SUM(F115,-F122)</f>
        <v>-7.3218999999999994</v>
      </c>
      <c r="H115" s="4">
        <f>SUM(G118,-G115)</f>
        <v>0.34339999999999904</v>
      </c>
      <c r="I115" s="14">
        <f>POWER(2,-H115)</f>
        <v>0.78818161341349746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18.7515</v>
      </c>
      <c r="F118" s="4">
        <f>AVERAGE(E118:E119)</f>
        <v>18.7515</v>
      </c>
      <c r="G118" s="4">
        <f>SUM(F118,-F125)</f>
        <v>-6.9785000000000004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26" t="s">
        <v>87</v>
      </c>
      <c r="O119" s="26">
        <v>26.073399999999999</v>
      </c>
      <c r="P119" s="26">
        <v>18.7515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88</v>
      </c>
      <c r="O120" s="26">
        <v>26.079599999999999</v>
      </c>
      <c r="P120" s="26">
        <v>19.0611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26" t="s">
        <v>60</v>
      </c>
      <c r="O121" s="26">
        <v>25.795999999999999</v>
      </c>
      <c r="P121" s="26">
        <v>18.5624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26.073399999999999</v>
      </c>
      <c r="F122" s="4">
        <f>AVERAGE(E122:E123)</f>
        <v>26.073399999999999</v>
      </c>
      <c r="G122" s="4"/>
      <c r="H122" s="4"/>
      <c r="I122" s="5"/>
      <c r="N122" s="26" t="s">
        <v>60</v>
      </c>
      <c r="O122" s="26">
        <v>25.73</v>
      </c>
      <c r="P122" s="26">
        <v>18.7515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25.73</v>
      </c>
      <c r="F125" s="4">
        <f>AVERAGE(E125:E126)</f>
        <v>25.73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21</v>
      </c>
      <c r="B131" s="19" t="s">
        <v>20</v>
      </c>
      <c r="C131" s="19" t="s">
        <v>19</v>
      </c>
      <c r="D131" s="19" t="s">
        <v>18</v>
      </c>
      <c r="E131" s="19" t="s">
        <v>17</v>
      </c>
      <c r="F131" s="19" t="s">
        <v>16</v>
      </c>
      <c r="G131" s="19" t="s">
        <v>40</v>
      </c>
      <c r="H131" s="19" t="s">
        <v>41</v>
      </c>
      <c r="I131" s="18" t="s">
        <v>13</v>
      </c>
      <c r="K131" s="20" t="s">
        <v>21</v>
      </c>
      <c r="L131" s="19" t="s">
        <v>20</v>
      </c>
      <c r="M131" s="19" t="s">
        <v>19</v>
      </c>
      <c r="N131" s="19" t="s">
        <v>18</v>
      </c>
      <c r="O131" s="19" t="s">
        <v>17</v>
      </c>
      <c r="P131" s="19" t="s">
        <v>16</v>
      </c>
      <c r="Q131" s="19" t="s">
        <v>40</v>
      </c>
      <c r="R131" s="19" t="s">
        <v>41</v>
      </c>
      <c r="S131" s="18" t="s">
        <v>13</v>
      </c>
    </row>
    <row r="132" spans="1:19" x14ac:dyDescent="0.2">
      <c r="A132" s="17" t="s">
        <v>12</v>
      </c>
      <c r="B132" s="16" t="s">
        <v>42</v>
      </c>
      <c r="C132" s="4" t="s">
        <v>10</v>
      </c>
      <c r="D132" s="4"/>
      <c r="E132" s="15">
        <f>P152</f>
        <v>18.7515</v>
      </c>
      <c r="F132" s="4">
        <f>AVERAGE(E132)</f>
        <v>18.7515</v>
      </c>
      <c r="G132" s="4">
        <f>SUM(F132,-F139)</f>
        <v>-7.3218999999999994</v>
      </c>
      <c r="H132" s="4">
        <f>SUM(G135,-G132)</f>
        <v>1.2920999999999978</v>
      </c>
      <c r="I132" s="14">
        <f>POWER(2,-H132)</f>
        <v>0.40835618947986935</v>
      </c>
      <c r="K132" s="17" t="s">
        <v>51</v>
      </c>
      <c r="L132" s="16" t="s">
        <v>42</v>
      </c>
      <c r="M132" s="4" t="s">
        <v>10</v>
      </c>
      <c r="N132" s="4"/>
      <c r="O132" s="15">
        <f>P152</f>
        <v>18.7515</v>
      </c>
      <c r="P132" s="4">
        <f>AVERAGE(O132)</f>
        <v>18.7515</v>
      </c>
      <c r="Q132" s="4">
        <f>SUM(P132,-P139)</f>
        <v>-7.3218999999999994</v>
      </c>
      <c r="R132" s="4">
        <f>SUM(Q135,-Q132)</f>
        <v>0.30339999999999989</v>
      </c>
      <c r="S132" s="14">
        <f>POWER(2,-R132)</f>
        <v>0.81034041466650286</v>
      </c>
    </row>
    <row r="133" spans="1:19" x14ac:dyDescent="0.2">
      <c r="A133" s="4" t="s">
        <v>6</v>
      </c>
      <c r="B133" s="7"/>
      <c r="C133" s="4" t="s">
        <v>10</v>
      </c>
      <c r="D133" s="7"/>
      <c r="F133" s="4"/>
      <c r="G133" s="4"/>
      <c r="H133" s="4"/>
      <c r="I133" s="5"/>
      <c r="K133" s="4" t="s">
        <v>6</v>
      </c>
      <c r="L133" s="7"/>
      <c r="M133" s="4" t="s">
        <v>10</v>
      </c>
      <c r="N133" s="7"/>
      <c r="P133" s="4"/>
      <c r="Q133" s="4"/>
      <c r="R133" s="4"/>
      <c r="S133" s="5"/>
    </row>
    <row r="134" spans="1:19" x14ac:dyDescent="0.2">
      <c r="A134" s="4" t="s">
        <v>6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6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6"/>
      <c r="E135">
        <f>P154</f>
        <v>19.0611</v>
      </c>
      <c r="F135" s="4">
        <f>AVERAGE(E135:E136)</f>
        <v>19.0611</v>
      </c>
      <c r="G135" s="4">
        <f>SUM(F135,-F142)</f>
        <v>-6.0298000000000016</v>
      </c>
      <c r="H135" s="4"/>
      <c r="I135" s="5"/>
      <c r="K135" s="4" t="s">
        <v>7</v>
      </c>
      <c r="L135" s="7"/>
      <c r="M135" s="4" t="s">
        <v>10</v>
      </c>
      <c r="N135" s="6"/>
      <c r="O135" s="15">
        <f>P153</f>
        <v>19.0611</v>
      </c>
      <c r="P135" s="4">
        <f>AVERAGE(O135:O136)</f>
        <v>19.0611</v>
      </c>
      <c r="Q135" s="4">
        <f>SUM(P135,-P142)</f>
        <v>-7.0184999999999995</v>
      </c>
      <c r="R135" s="4"/>
      <c r="S135" s="5"/>
    </row>
    <row r="136" spans="1:19" x14ac:dyDescent="0.2">
      <c r="A136" s="4" t="s">
        <v>7</v>
      </c>
      <c r="B136" s="7"/>
      <c r="C136" s="4" t="s">
        <v>10</v>
      </c>
      <c r="D136" s="4"/>
      <c r="E136" s="8" t="s">
        <v>8</v>
      </c>
      <c r="F136" s="4"/>
      <c r="G136" s="4"/>
      <c r="H136" s="4"/>
      <c r="I136" s="5"/>
      <c r="K136" s="4" t="s">
        <v>7</v>
      </c>
      <c r="L136" s="7"/>
      <c r="M136" s="4" t="s">
        <v>10</v>
      </c>
      <c r="N136" s="4"/>
      <c r="O136" s="8" t="s">
        <v>8</v>
      </c>
      <c r="P136" s="4"/>
      <c r="Q136" s="4"/>
      <c r="R136" s="4"/>
      <c r="S136" s="5"/>
    </row>
    <row r="137" spans="1:19" x14ac:dyDescent="0.2">
      <c r="A137" s="4" t="s">
        <v>7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7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5</v>
      </c>
      <c r="B138" s="7"/>
      <c r="C138" s="4"/>
      <c r="D138" s="11"/>
      <c r="E138" s="11"/>
      <c r="F138" s="11"/>
      <c r="G138" s="4"/>
      <c r="H138" s="4"/>
      <c r="I138" s="5"/>
      <c r="K138" s="12" t="s">
        <v>5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9</v>
      </c>
      <c r="B139" s="7"/>
      <c r="C139" s="4" t="s">
        <v>31</v>
      </c>
      <c r="D139" s="7"/>
      <c r="E139" s="10">
        <f>O152</f>
        <v>26.073399999999999</v>
      </c>
      <c r="F139" s="4">
        <f>AVERAGE(E139)</f>
        <v>26.073399999999999</v>
      </c>
      <c r="G139" s="4"/>
      <c r="H139" s="4"/>
      <c r="I139" s="5"/>
      <c r="K139" s="4" t="s">
        <v>9</v>
      </c>
      <c r="L139" s="7"/>
      <c r="M139" s="4" t="s">
        <v>31</v>
      </c>
      <c r="N139" s="7"/>
      <c r="O139" s="10">
        <f>O152</f>
        <v>26.073399999999999</v>
      </c>
      <c r="P139" s="4">
        <f>AVERAGE(O139)</f>
        <v>26.073399999999999</v>
      </c>
      <c r="Q139" s="4"/>
      <c r="R139" s="4"/>
      <c r="S139" s="5"/>
    </row>
    <row r="140" spans="1:19" x14ac:dyDescent="0.2">
      <c r="A140" s="4" t="s">
        <v>6</v>
      </c>
      <c r="B140" s="7"/>
      <c r="C140" s="4" t="s">
        <v>31</v>
      </c>
      <c r="D140" s="7"/>
      <c r="F140" s="4"/>
      <c r="G140" s="4"/>
      <c r="H140" s="4"/>
      <c r="I140" s="5"/>
      <c r="K140" s="4" t="s">
        <v>6</v>
      </c>
      <c r="L140" s="7"/>
      <c r="M140" s="4" t="s">
        <v>31</v>
      </c>
      <c r="N140" s="7"/>
      <c r="P140" s="4"/>
      <c r="Q140" s="4"/>
      <c r="R140" s="4"/>
      <c r="S140" s="5"/>
    </row>
    <row r="141" spans="1:19" x14ac:dyDescent="0.2">
      <c r="A141" s="4" t="s">
        <v>6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6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>
        <f>O154</f>
        <v>25.090900000000001</v>
      </c>
      <c r="F142" s="4">
        <f>AVERAGE(E142:E143)</f>
        <v>25.090900000000001</v>
      </c>
      <c r="G142" s="4"/>
      <c r="H142" s="4"/>
      <c r="I142" s="5"/>
      <c r="K142" s="4" t="s">
        <v>7</v>
      </c>
      <c r="L142" s="7"/>
      <c r="M142" s="4" t="s">
        <v>31</v>
      </c>
      <c r="N142" s="6"/>
      <c r="O142" s="21">
        <f>O153</f>
        <v>26.079599999999999</v>
      </c>
      <c r="P142" s="4">
        <f>AVERAGE(O142:O143)</f>
        <v>26.079599999999999</v>
      </c>
      <c r="Q142" s="4"/>
      <c r="R142" s="4"/>
      <c r="S142" s="5"/>
    </row>
    <row r="143" spans="1:19" x14ac:dyDescent="0.2">
      <c r="A143" s="4" t="s">
        <v>7</v>
      </c>
      <c r="B143" s="7"/>
      <c r="C143" s="4" t="s">
        <v>31</v>
      </c>
      <c r="D143" s="6"/>
      <c r="E143" s="8" t="s">
        <v>8</v>
      </c>
      <c r="F143" s="4"/>
      <c r="G143" s="4"/>
      <c r="H143" s="4"/>
      <c r="I143" s="5"/>
      <c r="K143" s="4" t="s">
        <v>7</v>
      </c>
      <c r="L143" s="7"/>
      <c r="M143" s="4" t="s">
        <v>31</v>
      </c>
      <c r="N143" s="6"/>
      <c r="O143" s="8" t="s">
        <v>8</v>
      </c>
      <c r="P143" s="4"/>
      <c r="Q143" s="4"/>
      <c r="R143" s="4"/>
      <c r="S143" s="5"/>
    </row>
    <row r="144" spans="1:19" x14ac:dyDescent="0.2">
      <c r="A144" s="4" t="s">
        <v>7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7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6</v>
      </c>
      <c r="B145" s="3" t="s">
        <v>5</v>
      </c>
      <c r="C145" s="4"/>
      <c r="D145" s="3"/>
      <c r="E145" s="3"/>
      <c r="F145" s="3"/>
      <c r="G145" s="3"/>
      <c r="H145" s="3"/>
      <c r="I145" s="2"/>
      <c r="K145" s="4" t="s">
        <v>6</v>
      </c>
      <c r="L145" s="3" t="s">
        <v>5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21</v>
      </c>
      <c r="B147" s="19" t="s">
        <v>20</v>
      </c>
      <c r="C147" s="19" t="s">
        <v>19</v>
      </c>
      <c r="D147" s="19" t="s">
        <v>18</v>
      </c>
      <c r="E147" s="19" t="s">
        <v>17</v>
      </c>
      <c r="F147" s="19" t="s">
        <v>16</v>
      </c>
      <c r="G147" s="19" t="s">
        <v>40</v>
      </c>
      <c r="H147" s="19" t="s">
        <v>41</v>
      </c>
      <c r="I147" s="18" t="s">
        <v>13</v>
      </c>
    </row>
    <row r="148" spans="1:19" x14ac:dyDescent="0.2">
      <c r="A148" s="17" t="s">
        <v>12</v>
      </c>
      <c r="B148" s="16" t="s">
        <v>44</v>
      </c>
      <c r="C148" s="4" t="s">
        <v>10</v>
      </c>
      <c r="D148" s="4"/>
      <c r="E148" s="15">
        <f>P152</f>
        <v>18.7515</v>
      </c>
      <c r="F148" s="4">
        <f>AVERAGE(E148:E149)</f>
        <v>18.7515</v>
      </c>
      <c r="G148" s="4">
        <f>SUM(F148,-F155)</f>
        <v>-7.3218999999999994</v>
      </c>
      <c r="H148" s="4">
        <f>SUM(G151,-G148)</f>
        <v>1.3461999999999996</v>
      </c>
      <c r="I148" s="14">
        <f>POWER(2,-H148)</f>
        <v>0.39332669223955558</v>
      </c>
    </row>
    <row r="149" spans="1:19" x14ac:dyDescent="0.2">
      <c r="A149" s="4" t="s">
        <v>6</v>
      </c>
      <c r="B149" s="7"/>
      <c r="C149" s="4" t="s">
        <v>10</v>
      </c>
      <c r="D149" s="7"/>
      <c r="E149" s="8" t="s">
        <v>8</v>
      </c>
      <c r="F149" s="4"/>
      <c r="G149" s="4"/>
      <c r="H149" s="4"/>
      <c r="I149" s="5"/>
    </row>
    <row r="150" spans="1:19" x14ac:dyDescent="0.2">
      <c r="A150" s="4" t="s">
        <v>6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7</v>
      </c>
      <c r="B151" s="7"/>
      <c r="C151" s="4" t="s">
        <v>10</v>
      </c>
      <c r="D151" s="6"/>
      <c r="E151">
        <f>P155</f>
        <v>19.1249</v>
      </c>
      <c r="F151" s="4">
        <f>AVERAGE(E151:E152)</f>
        <v>19.1249</v>
      </c>
      <c r="G151" s="4">
        <f>SUM(F151,-F158)</f>
        <v>-5.9756999999999998</v>
      </c>
      <c r="H151" s="4"/>
      <c r="I151" s="5"/>
      <c r="O151" s="13" t="s">
        <v>31</v>
      </c>
      <c r="P151" s="13" t="s">
        <v>10</v>
      </c>
    </row>
    <row r="152" spans="1:19" x14ac:dyDescent="0.2">
      <c r="A152" s="4" t="s">
        <v>7</v>
      </c>
      <c r="B152" s="7"/>
      <c r="C152" s="4" t="s">
        <v>10</v>
      </c>
      <c r="D152" s="4"/>
      <c r="E152" s="8" t="s">
        <v>8</v>
      </c>
      <c r="F152" s="4"/>
      <c r="G152" s="4"/>
      <c r="H152" s="4"/>
      <c r="I152" s="5"/>
      <c r="N152" t="s">
        <v>87</v>
      </c>
      <c r="O152">
        <v>26.073399999999999</v>
      </c>
      <c r="P152">
        <v>18.7515</v>
      </c>
    </row>
    <row r="153" spans="1:19" x14ac:dyDescent="0.2">
      <c r="A153" s="4" t="s">
        <v>7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88</v>
      </c>
      <c r="O153">
        <v>26.079599999999999</v>
      </c>
      <c r="P153">
        <v>19.0611</v>
      </c>
    </row>
    <row r="154" spans="1:19" ht="17" thickBot="1" x14ac:dyDescent="0.25">
      <c r="A154" s="12" t="s">
        <v>5</v>
      </c>
      <c r="B154" s="7"/>
      <c r="C154" s="4"/>
      <c r="D154" s="11"/>
      <c r="E154" s="11"/>
      <c r="F154" s="11"/>
      <c r="G154" s="4"/>
      <c r="H154" s="4"/>
      <c r="I154" s="5"/>
      <c r="N154" t="s">
        <v>61</v>
      </c>
      <c r="O154">
        <v>25.090900000000001</v>
      </c>
      <c r="P154">
        <v>19.0611</v>
      </c>
    </row>
    <row r="155" spans="1:19" ht="17" thickTop="1" x14ac:dyDescent="0.2">
      <c r="A155" s="4" t="s">
        <v>9</v>
      </c>
      <c r="B155" s="7"/>
      <c r="C155" s="4" t="s">
        <v>31</v>
      </c>
      <c r="D155" s="7"/>
      <c r="E155" s="10">
        <f>O152</f>
        <v>26.073399999999999</v>
      </c>
      <c r="F155" s="4">
        <f>AVERAGE(E155:E156)</f>
        <v>26.073399999999999</v>
      </c>
      <c r="G155" s="4"/>
      <c r="H155" s="4"/>
      <c r="I155" s="5"/>
      <c r="N155" t="s">
        <v>61</v>
      </c>
      <c r="O155">
        <v>25.1006</v>
      </c>
      <c r="P155">
        <v>19.1249</v>
      </c>
    </row>
    <row r="156" spans="1:19" x14ac:dyDescent="0.2">
      <c r="A156" s="4" t="s">
        <v>6</v>
      </c>
      <c r="B156" s="7"/>
      <c r="C156" s="4" t="s">
        <v>31</v>
      </c>
      <c r="D156" s="7"/>
      <c r="E156" s="8" t="s">
        <v>8</v>
      </c>
      <c r="F156" s="4"/>
      <c r="G156" s="4"/>
      <c r="H156" s="4"/>
      <c r="I156" s="5"/>
    </row>
    <row r="157" spans="1:19" x14ac:dyDescent="0.2">
      <c r="A157" s="4" t="s">
        <v>6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7</v>
      </c>
      <c r="B158" s="7"/>
      <c r="C158" s="4" t="s">
        <v>31</v>
      </c>
      <c r="D158" s="6"/>
      <c r="E158">
        <f>O155</f>
        <v>25.1006</v>
      </c>
      <c r="F158" s="4">
        <f>AVERAGE(E158:E159)</f>
        <v>25.1006</v>
      </c>
      <c r="G158" s="4"/>
      <c r="H158" s="4"/>
      <c r="I158" s="5"/>
    </row>
    <row r="159" spans="1:19" x14ac:dyDescent="0.2">
      <c r="A159" s="4" t="s">
        <v>7</v>
      </c>
      <c r="B159" s="7"/>
      <c r="C159" s="4" t="s">
        <v>31</v>
      </c>
      <c r="D159" s="6"/>
      <c r="E159" s="8" t="s">
        <v>8</v>
      </c>
      <c r="F159" s="4"/>
      <c r="G159" s="4"/>
      <c r="H159" s="4"/>
      <c r="I159" s="5"/>
    </row>
    <row r="160" spans="1:19" x14ac:dyDescent="0.2">
      <c r="A160" s="4" t="s">
        <v>7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6</v>
      </c>
      <c r="B161" s="3" t="s">
        <v>5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52</v>
      </c>
      <c r="N162" t="s">
        <v>0</v>
      </c>
    </row>
    <row r="163" spans="1:14" x14ac:dyDescent="0.2">
      <c r="M163">
        <f>S2</f>
        <v>0.87018858677115496</v>
      </c>
      <c r="N163" s="1">
        <f>I2</f>
        <v>3.7800360672488402</v>
      </c>
    </row>
    <row r="164" spans="1:14" x14ac:dyDescent="0.2">
      <c r="M164">
        <f>S35</f>
        <v>1.1022106712033415</v>
      </c>
      <c r="N164">
        <f>I18</f>
        <v>3.6032531169150439</v>
      </c>
    </row>
    <row r="165" spans="1:14" x14ac:dyDescent="0.2">
      <c r="M165">
        <f>S67</f>
        <v>0.84469358518869919</v>
      </c>
      <c r="N165">
        <f>I35</f>
        <v>0.58115705375905813</v>
      </c>
    </row>
    <row r="166" spans="1:14" x14ac:dyDescent="0.2">
      <c r="M166" s="1">
        <f>S99</f>
        <v>0.81034041466650286</v>
      </c>
      <c r="N166" s="1">
        <f>I51</f>
        <v>0.62054167122562975</v>
      </c>
    </row>
    <row r="167" spans="1:14" x14ac:dyDescent="0.2">
      <c r="M167" s="1">
        <f>S132</f>
        <v>0.81034041466650286</v>
      </c>
      <c r="N167">
        <f>I67</f>
        <v>1.3131211254241495</v>
      </c>
    </row>
    <row r="168" spans="1:14" x14ac:dyDescent="0.2">
      <c r="N168">
        <f>I83</f>
        <v>1.3440622892926182</v>
      </c>
    </row>
    <row r="169" spans="1:14" x14ac:dyDescent="0.2">
      <c r="N169">
        <f>I99</f>
        <v>0.9406304885642548</v>
      </c>
    </row>
    <row r="170" spans="1:14" x14ac:dyDescent="0.2">
      <c r="N170">
        <f>I115</f>
        <v>0.78818161341349746</v>
      </c>
    </row>
    <row r="171" spans="1:14" x14ac:dyDescent="0.2">
      <c r="N171">
        <f>I132</f>
        <v>0.40835618947986935</v>
      </c>
    </row>
    <row r="172" spans="1:14" x14ac:dyDescent="0.2">
      <c r="N172">
        <f>I148</f>
        <v>0.39332669223955558</v>
      </c>
    </row>
    <row r="179" spans="12:15" x14ac:dyDescent="0.2">
      <c r="L179" t="s">
        <v>4</v>
      </c>
      <c r="M179">
        <f>AVERAGE(M163:M168)</f>
        <v>0.88755473449924038</v>
      </c>
      <c r="N179">
        <f>AVERAGE(N163:N172)</f>
        <v>1.3772666307562518</v>
      </c>
    </row>
    <row r="180" spans="12:15" x14ac:dyDescent="0.2">
      <c r="L180" t="s">
        <v>3</v>
      </c>
      <c r="M180">
        <f>STDEV(M163:M168)</f>
        <v>0.12261722426306228</v>
      </c>
      <c r="N180">
        <f>STDEV(N163:N172)</f>
        <v>1.2642325130187242</v>
      </c>
    </row>
    <row r="181" spans="12:15" x14ac:dyDescent="0.2">
      <c r="L181" t="s">
        <v>2</v>
      </c>
      <c r="N181">
        <f>TTEST(M163:M167,N163:N172,2,2)</f>
        <v>0.41167313641089542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52</v>
      </c>
      <c r="M183" t="s">
        <v>0</v>
      </c>
    </row>
    <row r="184" spans="12:15" x14ac:dyDescent="0.2">
      <c r="L184">
        <f>M179</f>
        <v>0.88755473449924038</v>
      </c>
      <c r="M184">
        <f>N179</f>
        <v>1.3772666307562518</v>
      </c>
    </row>
    <row r="185" spans="12:15" x14ac:dyDescent="0.2">
      <c r="L185">
        <f>M180</f>
        <v>0.12261722426306228</v>
      </c>
      <c r="M185">
        <f>N180</f>
        <v>1.2642325130187242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B172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53</v>
      </c>
      <c r="E1" s="19" t="s">
        <v>54</v>
      </c>
      <c r="F1" s="19" t="s">
        <v>55</v>
      </c>
      <c r="G1" s="19" t="s">
        <v>56</v>
      </c>
      <c r="H1" s="19" t="s">
        <v>57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53</v>
      </c>
      <c r="O1" s="19" t="s">
        <v>54</v>
      </c>
      <c r="P1" s="19" t="s">
        <v>55</v>
      </c>
      <c r="Q1" s="19" t="s">
        <v>56</v>
      </c>
      <c r="R1" s="19" t="s">
        <v>57</v>
      </c>
      <c r="S1" s="18" t="s">
        <v>13</v>
      </c>
    </row>
    <row r="2" spans="1:19" x14ac:dyDescent="0.2">
      <c r="A2" s="17" t="s">
        <v>58</v>
      </c>
      <c r="B2" s="16" t="s">
        <v>59</v>
      </c>
      <c r="C2" s="4" t="s">
        <v>10</v>
      </c>
      <c r="D2" s="4"/>
      <c r="E2" s="15">
        <f>P19</f>
        <v>19.416</v>
      </c>
      <c r="F2" s="4">
        <f>AVERAGE(E2)</f>
        <v>19.416</v>
      </c>
      <c r="G2" s="4">
        <f>SUM(F2,-F9)</f>
        <v>-5.9394999999999989</v>
      </c>
      <c r="H2" s="4">
        <f>SUM(G5,-G2)</f>
        <v>-1.9183999999999983</v>
      </c>
      <c r="I2" s="14">
        <f>POWER(2,-H2)</f>
        <v>3.7800360672488402</v>
      </c>
      <c r="K2" s="17" t="s">
        <v>43</v>
      </c>
      <c r="L2" s="16" t="s">
        <v>42</v>
      </c>
      <c r="M2" s="4" t="s">
        <v>10</v>
      </c>
      <c r="N2" s="4"/>
      <c r="O2" s="15">
        <f>P19</f>
        <v>19.416</v>
      </c>
      <c r="P2" s="4">
        <f>AVERAGE(O2)</f>
        <v>19.416</v>
      </c>
      <c r="Q2" s="4">
        <f>SUM(P2,-P9)</f>
        <v>-5.9394999999999989</v>
      </c>
      <c r="R2" s="4">
        <f>SUM(Q5,-Q2)</f>
        <v>0.20059999999999789</v>
      </c>
      <c r="S2" s="14">
        <f>POWER(2,-R2)</f>
        <v>0.87018858677115496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19.470400000000001</v>
      </c>
      <c r="F5" s="4">
        <f>AVERAGE(E5:E6)</f>
        <v>19.470400000000001</v>
      </c>
      <c r="G5" s="4">
        <f>SUM(F5,-F12)</f>
        <v>-7.8578999999999972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19.541599999999999</v>
      </c>
      <c r="P5" s="4">
        <f>AVERAGE(O5:O6)</f>
        <v>19.541599999999999</v>
      </c>
      <c r="Q5" s="4">
        <f>SUM(P5,-P12)</f>
        <v>-5.738900000000001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25.355499999999999</v>
      </c>
      <c r="F9" s="4">
        <f>AVERAGE(E9)</f>
        <v>25.355499999999999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25.355499999999999</v>
      </c>
      <c r="P9" s="4">
        <f>AVERAGE(O9)</f>
        <v>25.355499999999999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27.328299999999999</v>
      </c>
      <c r="F12" s="4">
        <f>AVERAGE(E12:E13)</f>
        <v>27.328299999999999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25.2805</v>
      </c>
      <c r="P12" s="4">
        <f>AVERAGE(O12:O13)</f>
        <v>25.2805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40</v>
      </c>
      <c r="H17" s="19" t="s">
        <v>41</v>
      </c>
      <c r="I17" s="18" t="s">
        <v>13</v>
      </c>
    </row>
    <row r="18" spans="1:16" x14ac:dyDescent="0.2">
      <c r="A18" s="17" t="s">
        <v>32</v>
      </c>
      <c r="B18" s="16" t="s">
        <v>44</v>
      </c>
      <c r="C18" s="4" t="s">
        <v>10</v>
      </c>
      <c r="D18" s="4"/>
      <c r="E18" s="15">
        <f>P19</f>
        <v>19.416</v>
      </c>
      <c r="F18" s="4">
        <f>AVERAGE(E18:E19)</f>
        <v>19.416</v>
      </c>
      <c r="G18" s="4">
        <f>SUM(F18,-F25)</f>
        <v>-5.9394999999999989</v>
      </c>
      <c r="H18" s="4">
        <f>SUM(G21,-G18)</f>
        <v>-1.8492999999999995</v>
      </c>
      <c r="I18" s="14">
        <f>POWER(2,-H18)</f>
        <v>3.6032531169150439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25" t="s">
        <v>84</v>
      </c>
      <c r="O19" s="25">
        <v>25.355499999999999</v>
      </c>
      <c r="P19" s="25">
        <v>19.416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84</v>
      </c>
      <c r="O20" s="25">
        <v>25.2805</v>
      </c>
      <c r="P20" s="25">
        <v>19.541599999999999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19.416</v>
      </c>
      <c r="F21" s="4">
        <f>AVERAGE(E21:E22)</f>
        <v>19.416</v>
      </c>
      <c r="G21" s="4">
        <f>SUM(F21,-F28)</f>
        <v>-7.7887999999999984</v>
      </c>
      <c r="H21" s="4"/>
      <c r="I21" s="5"/>
      <c r="N21" s="25" t="s">
        <v>29</v>
      </c>
      <c r="O21" s="25">
        <v>27.328299999999999</v>
      </c>
      <c r="P21" s="25">
        <v>19.470400000000001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25" t="s">
        <v>29</v>
      </c>
      <c r="O22" s="25">
        <v>27.204799999999999</v>
      </c>
      <c r="P22" s="25">
        <v>19.416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25.355499999999999</v>
      </c>
      <c r="F25" s="4">
        <f>AVERAGE(E25:E26)</f>
        <v>25.355499999999999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27.204799999999999</v>
      </c>
      <c r="F28" s="4">
        <f>AVERAGE(E28:E29)</f>
        <v>27.204799999999999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40</v>
      </c>
      <c r="H34" s="19" t="s">
        <v>41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40</v>
      </c>
      <c r="R34" s="19" t="s">
        <v>41</v>
      </c>
      <c r="S34" s="18" t="s">
        <v>13</v>
      </c>
    </row>
    <row r="35" spans="1:19" x14ac:dyDescent="0.2">
      <c r="A35" s="17" t="s">
        <v>27</v>
      </c>
      <c r="B35" s="16" t="s">
        <v>42</v>
      </c>
      <c r="C35" s="4" t="s">
        <v>10</v>
      </c>
      <c r="D35" s="4"/>
      <c r="E35" s="15">
        <f>P53</f>
        <v>18.5014</v>
      </c>
      <c r="F35" s="4">
        <f>AVERAGE(E35)</f>
        <v>18.5014</v>
      </c>
      <c r="G35" s="4">
        <f>SUM(F35,-F42)</f>
        <v>-7.7495000000000012</v>
      </c>
      <c r="H35" s="4">
        <f>SUM(G38,-G35)</f>
        <v>0.78300000000000125</v>
      </c>
      <c r="I35" s="14">
        <f>POWER(2,-H35)</f>
        <v>0.58115705375905813</v>
      </c>
      <c r="K35" s="17" t="s">
        <v>46</v>
      </c>
      <c r="L35" s="16" t="s">
        <v>42</v>
      </c>
      <c r="M35" s="4" t="s">
        <v>10</v>
      </c>
      <c r="N35" s="4"/>
      <c r="O35" s="15">
        <f>P53</f>
        <v>18.5014</v>
      </c>
      <c r="P35" s="4">
        <f>AVERAGE(O35)</f>
        <v>18.5014</v>
      </c>
      <c r="Q35" s="4">
        <f>SUM(P35,-P42)</f>
        <v>-7.7495000000000012</v>
      </c>
      <c r="R35" s="4">
        <f>SUM(Q38,-Q35)</f>
        <v>-0.14039999999999964</v>
      </c>
      <c r="S35" s="14">
        <f>POWER(2,-R35)</f>
        <v>1.1022106712033415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18.5014</v>
      </c>
      <c r="F38" s="4">
        <f>AVERAGE(E38:E39)</f>
        <v>18.5014</v>
      </c>
      <c r="G38" s="4">
        <f>SUM(F38,-F45)</f>
        <v>-6.9664999999999999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18.3748</v>
      </c>
      <c r="P38" s="4">
        <f>AVERAGE(O38:O39)</f>
        <v>18.3748</v>
      </c>
      <c r="Q38" s="4">
        <f>SUM(P38,-P45)</f>
        <v>-7.8899000000000008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26.250900000000001</v>
      </c>
      <c r="F42" s="4">
        <f>AVERAGE(E42)</f>
        <v>26.250900000000001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26.250900000000001</v>
      </c>
      <c r="P42" s="4">
        <f>AVERAGE(O42)</f>
        <v>26.250900000000001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25.4679</v>
      </c>
      <c r="F45" s="4">
        <f>AVERAGE(E45:E46)</f>
        <v>25.4679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26.264700000000001</v>
      </c>
      <c r="P45" s="4">
        <f>AVERAGE(O45:O46)</f>
        <v>26.264700000000001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40</v>
      </c>
      <c r="H50" s="19" t="s">
        <v>41</v>
      </c>
      <c r="I50" s="18" t="s">
        <v>13</v>
      </c>
    </row>
    <row r="51" spans="1:16" x14ac:dyDescent="0.2">
      <c r="A51" s="17" t="s">
        <v>27</v>
      </c>
      <c r="B51" s="16" t="s">
        <v>44</v>
      </c>
      <c r="C51" s="4" t="s">
        <v>10</v>
      </c>
      <c r="D51" s="4"/>
      <c r="E51" s="15">
        <f>P53</f>
        <v>18.5014</v>
      </c>
      <c r="F51" s="4">
        <f>AVERAGE(E51:E52)</f>
        <v>18.5014</v>
      </c>
      <c r="G51" s="4">
        <f>SUM(F51,-F58)</f>
        <v>-7.7495000000000012</v>
      </c>
      <c r="H51" s="4">
        <f>SUM(G54,-G51)</f>
        <v>0.68840000000000146</v>
      </c>
      <c r="I51" s="14">
        <f>POWER(2,-H51)</f>
        <v>0.62054167122562975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t="s">
        <v>85</v>
      </c>
      <c r="O53">
        <v>26.250900000000001</v>
      </c>
      <c r="P53">
        <v>18.5014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18.4312</v>
      </c>
      <c r="F54" s="4">
        <f>AVERAGE(E54:E55)</f>
        <v>18.4312</v>
      </c>
      <c r="G54" s="4">
        <f>SUM(F54,-F61)</f>
        <v>-7.0610999999999997</v>
      </c>
      <c r="H54" s="4"/>
      <c r="I54" s="5"/>
      <c r="N54" t="s">
        <v>85</v>
      </c>
      <c r="O54">
        <v>26.264700000000001</v>
      </c>
      <c r="P54">
        <v>18.3748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t="s">
        <v>82</v>
      </c>
      <c r="O55">
        <v>25.4679</v>
      </c>
      <c r="P55">
        <v>18.5014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t="s">
        <v>82</v>
      </c>
      <c r="O56">
        <v>25.4923</v>
      </c>
      <c r="P56">
        <v>18.4312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26.250900000000001</v>
      </c>
      <c r="F58" s="4">
        <f>AVERAGE(E58:E59)</f>
        <v>26.250900000000001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25.4923</v>
      </c>
      <c r="F61" s="4">
        <f>AVERAGE(E61:E62)</f>
        <v>25.4923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40</v>
      </c>
      <c r="H66" s="19" t="s">
        <v>41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40</v>
      </c>
      <c r="R66" s="19" t="s">
        <v>41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40</v>
      </c>
      <c r="BM66" s="19" t="s">
        <v>41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40</v>
      </c>
      <c r="BW66" s="19" t="s">
        <v>41</v>
      </c>
      <c r="BX66" s="18" t="s">
        <v>13</v>
      </c>
    </row>
    <row r="67" spans="1:76" x14ac:dyDescent="0.2">
      <c r="A67" s="17" t="s">
        <v>34</v>
      </c>
      <c r="B67" s="16" t="s">
        <v>42</v>
      </c>
      <c r="C67" s="4" t="s">
        <v>10</v>
      </c>
      <c r="D67" s="4"/>
      <c r="E67" s="15">
        <f>P87</f>
        <v>18.305299999999999</v>
      </c>
      <c r="F67" s="4">
        <f>AVERAGE(E67)</f>
        <v>18.305299999999999</v>
      </c>
      <c r="G67" s="4">
        <f>SUM(F67,-F74)</f>
        <v>-7.3011000000000017</v>
      </c>
      <c r="H67" s="4">
        <f>SUM(G70,-G67)</f>
        <v>-0.39299999999999713</v>
      </c>
      <c r="I67" s="14">
        <f>POWER(2,-H67)</f>
        <v>1.3131211254241495</v>
      </c>
      <c r="K67" s="17" t="s">
        <v>48</v>
      </c>
      <c r="L67" s="16" t="s">
        <v>42</v>
      </c>
      <c r="M67" s="4" t="s">
        <v>10</v>
      </c>
      <c r="N67" s="4"/>
      <c r="O67" s="15">
        <f>P87</f>
        <v>18.305299999999999</v>
      </c>
      <c r="P67" s="4">
        <f>AVERAGE(O67)</f>
        <v>18.305299999999999</v>
      </c>
      <c r="Q67" s="4">
        <f>SUM(P67,-P74)</f>
        <v>-7.3011000000000017</v>
      </c>
      <c r="R67" s="4">
        <f>SUM(Q70,-Q67)</f>
        <v>0.24350000000000094</v>
      </c>
      <c r="S67" s="14">
        <f>POWER(2,-R67)</f>
        <v>0.84469358518869919</v>
      </c>
      <c r="BF67" s="17" t="s">
        <v>27</v>
      </c>
      <c r="BG67" s="16" t="s">
        <v>42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46</v>
      </c>
      <c r="BQ67" s="16" t="s">
        <v>42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18.3748</v>
      </c>
      <c r="F70" s="4">
        <f>AVERAGE(E70:E71)</f>
        <v>18.3748</v>
      </c>
      <c r="G70" s="4">
        <f>SUM(F70,-F77)</f>
        <v>-7.6940999999999988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18.5624</v>
      </c>
      <c r="P70" s="4">
        <f>AVERAGE(O70:O71)</f>
        <v>18.5624</v>
      </c>
      <c r="Q70" s="4">
        <f>SUM(P70,-P77)</f>
        <v>-7.0576000000000008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25.606400000000001</v>
      </c>
      <c r="F74" s="4">
        <f>AVERAGE(E74)</f>
        <v>25.606400000000001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25.606400000000001</v>
      </c>
      <c r="P74" s="4">
        <f>AVERAGE(O74)</f>
        <v>25.606400000000001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26.068899999999999</v>
      </c>
      <c r="F77" s="4">
        <f>AVERAGE(E77:E78)</f>
        <v>26.068899999999999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25.62</v>
      </c>
      <c r="P77" s="4">
        <f>AVERAGE(O77:O78)</f>
        <v>25.62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40</v>
      </c>
      <c r="H82" s="19" t="s">
        <v>41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40</v>
      </c>
      <c r="BM82" s="19" t="s">
        <v>41</v>
      </c>
      <c r="BN82" s="18" t="s">
        <v>13</v>
      </c>
    </row>
    <row r="83" spans="1:73" x14ac:dyDescent="0.2">
      <c r="A83" s="17" t="s">
        <v>34</v>
      </c>
      <c r="B83" s="16" t="s">
        <v>44</v>
      </c>
      <c r="C83" s="4" t="s">
        <v>10</v>
      </c>
      <c r="D83" s="4"/>
      <c r="E83" s="15">
        <f>P87</f>
        <v>18.305299999999999</v>
      </c>
      <c r="F83" s="4">
        <f>AVERAGE(E83:E84)</f>
        <v>18.305299999999999</v>
      </c>
      <c r="G83" s="4">
        <f>SUM(F83,-F90)</f>
        <v>-7.3011000000000017</v>
      </c>
      <c r="H83" s="4">
        <f>SUM(G86,-G83)</f>
        <v>-0.42659999999999698</v>
      </c>
      <c r="I83" s="14">
        <f>POWER(2,-H83)</f>
        <v>1.3440622892926182</v>
      </c>
      <c r="BF83" s="17" t="s">
        <v>27</v>
      </c>
      <c r="BG83" s="16" t="s">
        <v>44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47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18.3689</v>
      </c>
      <c r="F86" s="4">
        <f>AVERAGE(E86:E87)</f>
        <v>18.3689</v>
      </c>
      <c r="G86" s="4">
        <f>SUM(F86,-F93)</f>
        <v>-7.7276999999999987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47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t="s">
        <v>86</v>
      </c>
      <c r="O87">
        <v>25.606400000000001</v>
      </c>
      <c r="P87">
        <v>18.305299999999999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t="s">
        <v>81</v>
      </c>
      <c r="O88">
        <v>25.62</v>
      </c>
      <c r="P88">
        <v>18.5624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t="s">
        <v>83</v>
      </c>
      <c r="O89">
        <v>26.068899999999999</v>
      </c>
      <c r="P89">
        <v>18.3748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25.606400000000001</v>
      </c>
      <c r="F90" s="4">
        <f>AVERAGE(E90:E91)</f>
        <v>25.606400000000001</v>
      </c>
      <c r="G90" s="4"/>
      <c r="H90" s="4"/>
      <c r="I90" s="5"/>
      <c r="N90" t="s">
        <v>83</v>
      </c>
      <c r="O90">
        <v>26.096599999999999</v>
      </c>
      <c r="P90">
        <v>18.3689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26.096599999999999</v>
      </c>
      <c r="F93" s="4">
        <f>AVERAGE(E93:E94)</f>
        <v>26.096599999999999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40</v>
      </c>
      <c r="H98" s="19" t="s">
        <v>41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40</v>
      </c>
      <c r="R98" s="19" t="s">
        <v>41</v>
      </c>
      <c r="S98" s="18" t="s">
        <v>13</v>
      </c>
    </row>
    <row r="99" spans="1:19" x14ac:dyDescent="0.2">
      <c r="A99" s="17" t="s">
        <v>36</v>
      </c>
      <c r="B99" s="16" t="s">
        <v>42</v>
      </c>
      <c r="C99" s="4" t="s">
        <v>10</v>
      </c>
      <c r="D99" s="4"/>
      <c r="E99" s="15">
        <f>P119</f>
        <v>18.7515</v>
      </c>
      <c r="F99" s="4">
        <f>AVERAGE(E99)</f>
        <v>18.7515</v>
      </c>
      <c r="G99" s="4">
        <f>SUM(F99,-F106)</f>
        <v>-7.3218999999999994</v>
      </c>
      <c r="H99" s="4">
        <f>SUM(G102,-G99)</f>
        <v>8.8300000000000267E-2</v>
      </c>
      <c r="I99" s="14">
        <f>POWER(2,-H99)</f>
        <v>0.9406304885642548</v>
      </c>
      <c r="K99" s="17" t="s">
        <v>50</v>
      </c>
      <c r="L99" s="16" t="s">
        <v>42</v>
      </c>
      <c r="M99" s="4" t="s">
        <v>10</v>
      </c>
      <c r="N99" s="4"/>
      <c r="O99" s="15">
        <f>P119</f>
        <v>18.7515</v>
      </c>
      <c r="P99" s="4">
        <f>AVERAGE(O99)</f>
        <v>18.7515</v>
      </c>
      <c r="Q99" s="4">
        <f>SUM(P99,-P106)</f>
        <v>-7.3218999999999994</v>
      </c>
      <c r="R99" s="4">
        <f>SUM(Q102,-Q99)</f>
        <v>0.30339999999999989</v>
      </c>
      <c r="S99" s="14">
        <f>POWER(2,-R99)</f>
        <v>0.81034041466650286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18.5624</v>
      </c>
      <c r="F102" s="4">
        <f>AVERAGE(E102:E103)</f>
        <v>18.5624</v>
      </c>
      <c r="G102" s="4">
        <f>SUM(F102,-F109)</f>
        <v>-7.2335999999999991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19.0611</v>
      </c>
      <c r="P102" s="4">
        <f>AVERAGE(O102:O103)</f>
        <v>19.0611</v>
      </c>
      <c r="Q102" s="4">
        <f>SUM(P102,-P109)</f>
        <v>-7.0184999999999995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26.073399999999999</v>
      </c>
      <c r="F106" s="4">
        <f>AVERAGE(E106)</f>
        <v>26.073399999999999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26.073399999999999</v>
      </c>
      <c r="P106" s="4">
        <f>AVERAGE(O106)</f>
        <v>26.073399999999999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25.795999999999999</v>
      </c>
      <c r="F109" s="4">
        <f>AVERAGE(E109:E110)</f>
        <v>25.795999999999999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26.079599999999999</v>
      </c>
      <c r="P109" s="4">
        <f>AVERAGE(O109:O110)</f>
        <v>26.079599999999999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40</v>
      </c>
      <c r="H114" s="19" t="s">
        <v>41</v>
      </c>
      <c r="I114" s="18" t="s">
        <v>13</v>
      </c>
    </row>
    <row r="115" spans="1:16" x14ac:dyDescent="0.2">
      <c r="A115" s="17" t="s">
        <v>36</v>
      </c>
      <c r="B115" s="16" t="s">
        <v>44</v>
      </c>
      <c r="C115" s="4" t="s">
        <v>10</v>
      </c>
      <c r="D115" s="4"/>
      <c r="E115" s="15">
        <f>P119</f>
        <v>18.7515</v>
      </c>
      <c r="F115" s="4">
        <f>AVERAGE(E115:E116)</f>
        <v>18.7515</v>
      </c>
      <c r="G115" s="4">
        <f>SUM(F115,-F122)</f>
        <v>-7.3218999999999994</v>
      </c>
      <c r="H115" s="4">
        <f>SUM(G118,-G115)</f>
        <v>0.34339999999999904</v>
      </c>
      <c r="I115" s="14">
        <f>POWER(2,-H115)</f>
        <v>0.78818161341349746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18.7515</v>
      </c>
      <c r="F118" s="4">
        <f>AVERAGE(E118:E119)</f>
        <v>18.7515</v>
      </c>
      <c r="G118" s="4">
        <f>SUM(F118,-F125)</f>
        <v>-6.9785000000000004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26" t="s">
        <v>87</v>
      </c>
      <c r="O119" s="26">
        <v>26.073399999999999</v>
      </c>
      <c r="P119" s="26">
        <v>18.7515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88</v>
      </c>
      <c r="O120" s="26">
        <v>26.079599999999999</v>
      </c>
      <c r="P120" s="26">
        <v>19.0611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26" t="s">
        <v>60</v>
      </c>
      <c r="O121" s="26">
        <v>25.795999999999999</v>
      </c>
      <c r="P121" s="26">
        <v>18.5624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26.073399999999999</v>
      </c>
      <c r="F122" s="4">
        <f>AVERAGE(E122:E123)</f>
        <v>26.073399999999999</v>
      </c>
      <c r="G122" s="4"/>
      <c r="H122" s="4"/>
      <c r="I122" s="5"/>
      <c r="N122" s="26" t="s">
        <v>60</v>
      </c>
      <c r="O122" s="26">
        <v>25.73</v>
      </c>
      <c r="P122" s="26">
        <v>18.7515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25.73</v>
      </c>
      <c r="F125" s="4">
        <f>AVERAGE(E125:E126)</f>
        <v>25.73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21</v>
      </c>
      <c r="B131" s="19" t="s">
        <v>20</v>
      </c>
      <c r="C131" s="19" t="s">
        <v>19</v>
      </c>
      <c r="D131" s="19" t="s">
        <v>18</v>
      </c>
      <c r="E131" s="19" t="s">
        <v>17</v>
      </c>
      <c r="F131" s="19" t="s">
        <v>16</v>
      </c>
      <c r="G131" s="19" t="s">
        <v>40</v>
      </c>
      <c r="H131" s="19" t="s">
        <v>41</v>
      </c>
      <c r="I131" s="18" t="s">
        <v>13</v>
      </c>
      <c r="K131" s="20" t="s">
        <v>21</v>
      </c>
      <c r="L131" s="19" t="s">
        <v>20</v>
      </c>
      <c r="M131" s="19" t="s">
        <v>19</v>
      </c>
      <c r="N131" s="19" t="s">
        <v>18</v>
      </c>
      <c r="O131" s="19" t="s">
        <v>17</v>
      </c>
      <c r="P131" s="19" t="s">
        <v>16</v>
      </c>
      <c r="Q131" s="19" t="s">
        <v>40</v>
      </c>
      <c r="R131" s="19" t="s">
        <v>41</v>
      </c>
      <c r="S131" s="18" t="s">
        <v>13</v>
      </c>
    </row>
    <row r="132" spans="1:19" x14ac:dyDescent="0.2">
      <c r="A132" s="17" t="s">
        <v>12</v>
      </c>
      <c r="B132" s="16" t="s">
        <v>42</v>
      </c>
      <c r="C132" s="4" t="s">
        <v>10</v>
      </c>
      <c r="D132" s="4"/>
      <c r="E132" s="15">
        <f>P152</f>
        <v>18.7515</v>
      </c>
      <c r="F132" s="4">
        <f>AVERAGE(E132)</f>
        <v>18.7515</v>
      </c>
      <c r="G132" s="4">
        <f>SUM(F132,-F139)</f>
        <v>-7.3218999999999994</v>
      </c>
      <c r="H132" s="4">
        <f>SUM(G135,-G132)</f>
        <v>1.2920999999999978</v>
      </c>
      <c r="I132" s="14">
        <f>POWER(2,-H132)</f>
        <v>0.40835618947986935</v>
      </c>
      <c r="K132" s="17" t="s">
        <v>51</v>
      </c>
      <c r="L132" s="16" t="s">
        <v>42</v>
      </c>
      <c r="M132" s="4" t="s">
        <v>10</v>
      </c>
      <c r="N132" s="4"/>
      <c r="O132" s="15">
        <f>P152</f>
        <v>18.7515</v>
      </c>
      <c r="P132" s="4">
        <f>AVERAGE(O132)</f>
        <v>18.7515</v>
      </c>
      <c r="Q132" s="4">
        <f>SUM(P132,-P139)</f>
        <v>-7.3218999999999994</v>
      </c>
      <c r="R132" s="4">
        <f>SUM(Q135,-Q132)</f>
        <v>0.30339999999999989</v>
      </c>
      <c r="S132" s="14">
        <f>POWER(2,-R132)</f>
        <v>0.81034041466650286</v>
      </c>
    </row>
    <row r="133" spans="1:19" x14ac:dyDescent="0.2">
      <c r="A133" s="4" t="s">
        <v>6</v>
      </c>
      <c r="B133" s="7"/>
      <c r="C133" s="4" t="s">
        <v>10</v>
      </c>
      <c r="D133" s="7"/>
      <c r="F133" s="4"/>
      <c r="G133" s="4"/>
      <c r="H133" s="4"/>
      <c r="I133" s="5"/>
      <c r="K133" s="4" t="s">
        <v>6</v>
      </c>
      <c r="L133" s="7"/>
      <c r="M133" s="4" t="s">
        <v>10</v>
      </c>
      <c r="N133" s="7"/>
      <c r="P133" s="4"/>
      <c r="Q133" s="4"/>
      <c r="R133" s="4"/>
      <c r="S133" s="5"/>
    </row>
    <row r="134" spans="1:19" x14ac:dyDescent="0.2">
      <c r="A134" s="4" t="s">
        <v>6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6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6"/>
      <c r="E135">
        <f>P154</f>
        <v>19.0611</v>
      </c>
      <c r="F135" s="4">
        <f>AVERAGE(E135:E136)</f>
        <v>19.0611</v>
      </c>
      <c r="G135" s="4">
        <f>SUM(F135,-F142)</f>
        <v>-6.0298000000000016</v>
      </c>
      <c r="H135" s="4"/>
      <c r="I135" s="5"/>
      <c r="K135" s="4" t="s">
        <v>7</v>
      </c>
      <c r="L135" s="7"/>
      <c r="M135" s="4" t="s">
        <v>10</v>
      </c>
      <c r="N135" s="6"/>
      <c r="O135" s="15">
        <f>P153</f>
        <v>19.0611</v>
      </c>
      <c r="P135" s="4">
        <f>AVERAGE(O135:O136)</f>
        <v>19.0611</v>
      </c>
      <c r="Q135" s="4">
        <f>SUM(P135,-P142)</f>
        <v>-7.0184999999999995</v>
      </c>
      <c r="R135" s="4"/>
      <c r="S135" s="5"/>
    </row>
    <row r="136" spans="1:19" x14ac:dyDescent="0.2">
      <c r="A136" s="4" t="s">
        <v>7</v>
      </c>
      <c r="B136" s="7"/>
      <c r="C136" s="4" t="s">
        <v>10</v>
      </c>
      <c r="D136" s="4"/>
      <c r="E136" s="8" t="s">
        <v>8</v>
      </c>
      <c r="F136" s="4"/>
      <c r="G136" s="4"/>
      <c r="H136" s="4"/>
      <c r="I136" s="5"/>
      <c r="K136" s="4" t="s">
        <v>7</v>
      </c>
      <c r="L136" s="7"/>
      <c r="M136" s="4" t="s">
        <v>10</v>
      </c>
      <c r="N136" s="4"/>
      <c r="O136" s="8" t="s">
        <v>8</v>
      </c>
      <c r="P136" s="4"/>
      <c r="Q136" s="4"/>
      <c r="R136" s="4"/>
      <c r="S136" s="5"/>
    </row>
    <row r="137" spans="1:19" x14ac:dyDescent="0.2">
      <c r="A137" s="4" t="s">
        <v>7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7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5</v>
      </c>
      <c r="B138" s="7"/>
      <c r="C138" s="4"/>
      <c r="D138" s="11"/>
      <c r="E138" s="11"/>
      <c r="F138" s="11"/>
      <c r="G138" s="4"/>
      <c r="H138" s="4"/>
      <c r="I138" s="5"/>
      <c r="K138" s="12" t="s">
        <v>5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9</v>
      </c>
      <c r="B139" s="7"/>
      <c r="C139" s="4" t="s">
        <v>31</v>
      </c>
      <c r="D139" s="7"/>
      <c r="E139" s="10">
        <f>O152</f>
        <v>26.073399999999999</v>
      </c>
      <c r="F139" s="4">
        <f>AVERAGE(E139)</f>
        <v>26.073399999999999</v>
      </c>
      <c r="G139" s="4"/>
      <c r="H139" s="4"/>
      <c r="I139" s="5"/>
      <c r="K139" s="4" t="s">
        <v>9</v>
      </c>
      <c r="L139" s="7"/>
      <c r="M139" s="4" t="s">
        <v>31</v>
      </c>
      <c r="N139" s="7"/>
      <c r="O139" s="10">
        <f>O152</f>
        <v>26.073399999999999</v>
      </c>
      <c r="P139" s="4">
        <f>AVERAGE(O139)</f>
        <v>26.073399999999999</v>
      </c>
      <c r="Q139" s="4"/>
      <c r="R139" s="4"/>
      <c r="S139" s="5"/>
    </row>
    <row r="140" spans="1:19" x14ac:dyDescent="0.2">
      <c r="A140" s="4" t="s">
        <v>6</v>
      </c>
      <c r="B140" s="7"/>
      <c r="C140" s="4" t="s">
        <v>31</v>
      </c>
      <c r="D140" s="7"/>
      <c r="F140" s="4"/>
      <c r="G140" s="4"/>
      <c r="H140" s="4"/>
      <c r="I140" s="5"/>
      <c r="K140" s="4" t="s">
        <v>6</v>
      </c>
      <c r="L140" s="7"/>
      <c r="M140" s="4" t="s">
        <v>31</v>
      </c>
      <c r="N140" s="7"/>
      <c r="P140" s="4"/>
      <c r="Q140" s="4"/>
      <c r="R140" s="4"/>
      <c r="S140" s="5"/>
    </row>
    <row r="141" spans="1:19" x14ac:dyDescent="0.2">
      <c r="A141" s="4" t="s">
        <v>6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6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>
        <f>O154</f>
        <v>25.090900000000001</v>
      </c>
      <c r="F142" s="4">
        <f>AVERAGE(E142:E143)</f>
        <v>25.090900000000001</v>
      </c>
      <c r="G142" s="4"/>
      <c r="H142" s="4"/>
      <c r="I142" s="5"/>
      <c r="K142" s="4" t="s">
        <v>7</v>
      </c>
      <c r="L142" s="7"/>
      <c r="M142" s="4" t="s">
        <v>31</v>
      </c>
      <c r="N142" s="6"/>
      <c r="O142" s="21">
        <f>O153</f>
        <v>26.079599999999999</v>
      </c>
      <c r="P142" s="4">
        <f>AVERAGE(O142:O143)</f>
        <v>26.079599999999999</v>
      </c>
      <c r="Q142" s="4"/>
      <c r="R142" s="4"/>
      <c r="S142" s="5"/>
    </row>
    <row r="143" spans="1:19" x14ac:dyDescent="0.2">
      <c r="A143" s="4" t="s">
        <v>7</v>
      </c>
      <c r="B143" s="7"/>
      <c r="C143" s="4" t="s">
        <v>31</v>
      </c>
      <c r="D143" s="6"/>
      <c r="E143" s="8" t="s">
        <v>8</v>
      </c>
      <c r="F143" s="4"/>
      <c r="G143" s="4"/>
      <c r="H143" s="4"/>
      <c r="I143" s="5"/>
      <c r="K143" s="4" t="s">
        <v>7</v>
      </c>
      <c r="L143" s="7"/>
      <c r="M143" s="4" t="s">
        <v>31</v>
      </c>
      <c r="N143" s="6"/>
      <c r="O143" s="8" t="s">
        <v>8</v>
      </c>
      <c r="P143" s="4"/>
      <c r="Q143" s="4"/>
      <c r="R143" s="4"/>
      <c r="S143" s="5"/>
    </row>
    <row r="144" spans="1:19" x14ac:dyDescent="0.2">
      <c r="A144" s="4" t="s">
        <v>7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7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6</v>
      </c>
      <c r="B145" s="3" t="s">
        <v>5</v>
      </c>
      <c r="C145" s="4"/>
      <c r="D145" s="3"/>
      <c r="E145" s="3"/>
      <c r="F145" s="3"/>
      <c r="G145" s="3"/>
      <c r="H145" s="3"/>
      <c r="I145" s="2"/>
      <c r="K145" s="4" t="s">
        <v>6</v>
      </c>
      <c r="L145" s="3" t="s">
        <v>5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21</v>
      </c>
      <c r="B147" s="19" t="s">
        <v>20</v>
      </c>
      <c r="C147" s="19" t="s">
        <v>19</v>
      </c>
      <c r="D147" s="19" t="s">
        <v>18</v>
      </c>
      <c r="E147" s="19" t="s">
        <v>17</v>
      </c>
      <c r="F147" s="19" t="s">
        <v>16</v>
      </c>
      <c r="G147" s="19" t="s">
        <v>40</v>
      </c>
      <c r="H147" s="19" t="s">
        <v>41</v>
      </c>
      <c r="I147" s="18" t="s">
        <v>13</v>
      </c>
    </row>
    <row r="148" spans="1:19" x14ac:dyDescent="0.2">
      <c r="A148" s="17" t="s">
        <v>12</v>
      </c>
      <c r="B148" s="16" t="s">
        <v>44</v>
      </c>
      <c r="C148" s="4" t="s">
        <v>10</v>
      </c>
      <c r="D148" s="4"/>
      <c r="E148" s="15">
        <f>P152</f>
        <v>18.7515</v>
      </c>
      <c r="F148" s="4">
        <f>AVERAGE(E148:E149)</f>
        <v>18.7515</v>
      </c>
      <c r="G148" s="4">
        <f>SUM(F148,-F155)</f>
        <v>-7.3218999999999994</v>
      </c>
      <c r="H148" s="4">
        <f>SUM(G151,-G148)</f>
        <v>1.3461999999999996</v>
      </c>
      <c r="I148" s="14">
        <f>POWER(2,-H148)</f>
        <v>0.39332669223955558</v>
      </c>
    </row>
    <row r="149" spans="1:19" x14ac:dyDescent="0.2">
      <c r="A149" s="4" t="s">
        <v>6</v>
      </c>
      <c r="B149" s="7"/>
      <c r="C149" s="4" t="s">
        <v>10</v>
      </c>
      <c r="D149" s="7"/>
      <c r="E149" s="8" t="s">
        <v>8</v>
      </c>
      <c r="F149" s="4"/>
      <c r="G149" s="4"/>
      <c r="H149" s="4"/>
      <c r="I149" s="5"/>
    </row>
    <row r="150" spans="1:19" x14ac:dyDescent="0.2">
      <c r="A150" s="4" t="s">
        <v>6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7</v>
      </c>
      <c r="B151" s="7"/>
      <c r="C151" s="4" t="s">
        <v>10</v>
      </c>
      <c r="D151" s="6"/>
      <c r="E151">
        <f>P155</f>
        <v>19.1249</v>
      </c>
      <c r="F151" s="4">
        <f>AVERAGE(E151:E152)</f>
        <v>19.1249</v>
      </c>
      <c r="G151" s="4">
        <f>SUM(F151,-F158)</f>
        <v>-5.9756999999999998</v>
      </c>
      <c r="H151" s="4"/>
      <c r="I151" s="5"/>
      <c r="O151" s="13" t="s">
        <v>31</v>
      </c>
      <c r="P151" s="13" t="s">
        <v>10</v>
      </c>
    </row>
    <row r="152" spans="1:19" x14ac:dyDescent="0.2">
      <c r="A152" s="4" t="s">
        <v>7</v>
      </c>
      <c r="B152" s="7"/>
      <c r="C152" s="4" t="s">
        <v>10</v>
      </c>
      <c r="D152" s="4"/>
      <c r="E152" s="8" t="s">
        <v>8</v>
      </c>
      <c r="F152" s="4"/>
      <c r="G152" s="4"/>
      <c r="H152" s="4"/>
      <c r="I152" s="5"/>
      <c r="N152" t="s">
        <v>87</v>
      </c>
      <c r="O152">
        <v>26.073399999999999</v>
      </c>
      <c r="P152">
        <v>18.7515</v>
      </c>
    </row>
    <row r="153" spans="1:19" x14ac:dyDescent="0.2">
      <c r="A153" s="4" t="s">
        <v>7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88</v>
      </c>
      <c r="O153">
        <v>26.079599999999999</v>
      </c>
      <c r="P153">
        <v>19.0611</v>
      </c>
    </row>
    <row r="154" spans="1:19" ht="17" thickBot="1" x14ac:dyDescent="0.25">
      <c r="A154" s="12" t="s">
        <v>5</v>
      </c>
      <c r="B154" s="7"/>
      <c r="C154" s="4"/>
      <c r="D154" s="11"/>
      <c r="E154" s="11"/>
      <c r="F154" s="11"/>
      <c r="G154" s="4"/>
      <c r="H154" s="4"/>
      <c r="I154" s="5"/>
      <c r="N154" t="s">
        <v>61</v>
      </c>
      <c r="O154">
        <v>25.090900000000001</v>
      </c>
      <c r="P154">
        <v>19.0611</v>
      </c>
    </row>
    <row r="155" spans="1:19" ht="17" thickTop="1" x14ac:dyDescent="0.2">
      <c r="A155" s="4" t="s">
        <v>9</v>
      </c>
      <c r="B155" s="7"/>
      <c r="C155" s="4" t="s">
        <v>31</v>
      </c>
      <c r="D155" s="7"/>
      <c r="E155" s="10">
        <f>O152</f>
        <v>26.073399999999999</v>
      </c>
      <c r="F155" s="4">
        <f>AVERAGE(E155:E156)</f>
        <v>26.073399999999999</v>
      </c>
      <c r="G155" s="4"/>
      <c r="H155" s="4"/>
      <c r="I155" s="5"/>
      <c r="N155" t="s">
        <v>61</v>
      </c>
      <c r="O155">
        <v>25.1006</v>
      </c>
      <c r="P155">
        <v>19.1249</v>
      </c>
    </row>
    <row r="156" spans="1:19" x14ac:dyDescent="0.2">
      <c r="A156" s="4" t="s">
        <v>6</v>
      </c>
      <c r="B156" s="7"/>
      <c r="C156" s="4" t="s">
        <v>31</v>
      </c>
      <c r="D156" s="7"/>
      <c r="E156" s="8" t="s">
        <v>8</v>
      </c>
      <c r="F156" s="4"/>
      <c r="G156" s="4"/>
      <c r="H156" s="4"/>
      <c r="I156" s="5"/>
    </row>
    <row r="157" spans="1:19" x14ac:dyDescent="0.2">
      <c r="A157" s="4" t="s">
        <v>6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7</v>
      </c>
      <c r="B158" s="7"/>
      <c r="C158" s="4" t="s">
        <v>31</v>
      </c>
      <c r="D158" s="6"/>
      <c r="E158">
        <f>O155</f>
        <v>25.1006</v>
      </c>
      <c r="F158" s="4">
        <f>AVERAGE(E158:E159)</f>
        <v>25.1006</v>
      </c>
      <c r="G158" s="4"/>
      <c r="H158" s="4"/>
      <c r="I158" s="5"/>
    </row>
    <row r="159" spans="1:19" x14ac:dyDescent="0.2">
      <c r="A159" s="4" t="s">
        <v>7</v>
      </c>
      <c r="B159" s="7"/>
      <c r="C159" s="4" t="s">
        <v>31</v>
      </c>
      <c r="D159" s="6"/>
      <c r="E159" s="8" t="s">
        <v>8</v>
      </c>
      <c r="F159" s="4"/>
      <c r="G159" s="4"/>
      <c r="H159" s="4"/>
      <c r="I159" s="5"/>
    </row>
    <row r="160" spans="1:19" x14ac:dyDescent="0.2">
      <c r="A160" s="4" t="s">
        <v>7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6</v>
      </c>
      <c r="B161" s="3" t="s">
        <v>5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52</v>
      </c>
      <c r="N162" t="s">
        <v>0</v>
      </c>
    </row>
    <row r="163" spans="1:14" x14ac:dyDescent="0.2">
      <c r="M163">
        <f>S2</f>
        <v>0.87018858677115496</v>
      </c>
      <c r="N163" s="1"/>
    </row>
    <row r="164" spans="1:14" x14ac:dyDescent="0.2">
      <c r="M164">
        <f>S35</f>
        <v>1.1022106712033415</v>
      </c>
    </row>
    <row r="165" spans="1:14" x14ac:dyDescent="0.2">
      <c r="M165">
        <f>S67</f>
        <v>0.84469358518869919</v>
      </c>
      <c r="N165">
        <f>I35</f>
        <v>0.58115705375905813</v>
      </c>
    </row>
    <row r="166" spans="1:14" x14ac:dyDescent="0.2">
      <c r="M166" s="1">
        <f>S99</f>
        <v>0.81034041466650286</v>
      </c>
      <c r="N166" s="1">
        <f>I51</f>
        <v>0.62054167122562975</v>
      </c>
    </row>
    <row r="167" spans="1:14" x14ac:dyDescent="0.2">
      <c r="M167" s="1">
        <f>S132</f>
        <v>0.81034041466650286</v>
      </c>
    </row>
    <row r="169" spans="1:14" x14ac:dyDescent="0.2">
      <c r="N169">
        <f>I99</f>
        <v>0.9406304885642548</v>
      </c>
    </row>
    <row r="170" spans="1:14" x14ac:dyDescent="0.2">
      <c r="N170">
        <f>I115</f>
        <v>0.78818161341349746</v>
      </c>
    </row>
    <row r="171" spans="1:14" x14ac:dyDescent="0.2">
      <c r="N171">
        <f>I132</f>
        <v>0.40835618947986935</v>
      </c>
    </row>
    <row r="172" spans="1:14" x14ac:dyDescent="0.2">
      <c r="N172">
        <f>I148</f>
        <v>0.39332669223955558</v>
      </c>
    </row>
    <row r="179" spans="12:15" x14ac:dyDescent="0.2">
      <c r="L179" t="s">
        <v>4</v>
      </c>
      <c r="M179">
        <f>AVERAGE(M163:M168)</f>
        <v>0.88755473449924038</v>
      </c>
      <c r="N179">
        <f>AVERAGE(N163:N172)</f>
        <v>0.62203228478031092</v>
      </c>
    </row>
    <row r="180" spans="12:15" x14ac:dyDescent="0.2">
      <c r="L180" t="s">
        <v>3</v>
      </c>
      <c r="M180">
        <f>STDEV(M163:M168)</f>
        <v>0.12261722426306228</v>
      </c>
      <c r="N180">
        <f>STDEV(N163:N172)</f>
        <v>0.21389116066901173</v>
      </c>
    </row>
    <row r="181" spans="12:15" x14ac:dyDescent="0.2">
      <c r="L181" t="s">
        <v>2</v>
      </c>
      <c r="N181">
        <f>TTEST(M163:M167,N163:N172,2,2)</f>
        <v>3.690775921848783E-2</v>
      </c>
      <c r="O181" s="53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52</v>
      </c>
      <c r="M183" t="s">
        <v>0</v>
      </c>
    </row>
    <row r="184" spans="12:15" x14ac:dyDescent="0.2">
      <c r="L184">
        <f>M179</f>
        <v>0.88755473449924038</v>
      </c>
      <c r="M184">
        <f>N179</f>
        <v>0.62203228478031092</v>
      </c>
    </row>
    <row r="185" spans="12:15" x14ac:dyDescent="0.2">
      <c r="L185">
        <f>M180</f>
        <v>0.12261722426306228</v>
      </c>
      <c r="M185">
        <f>N180</f>
        <v>0.21389116066901173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E161" zoomScale="108" workbookViewId="0">
      <selection activeCell="R174" sqref="R174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53</v>
      </c>
      <c r="E1" s="19" t="s">
        <v>54</v>
      </c>
      <c r="F1" s="19" t="s">
        <v>55</v>
      </c>
      <c r="G1" s="19" t="s">
        <v>56</v>
      </c>
      <c r="H1" s="19" t="s">
        <v>57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53</v>
      </c>
      <c r="O1" s="19" t="s">
        <v>54</v>
      </c>
      <c r="P1" s="19" t="s">
        <v>55</v>
      </c>
      <c r="Q1" s="19" t="s">
        <v>56</v>
      </c>
      <c r="R1" s="19" t="s">
        <v>57</v>
      </c>
      <c r="S1" s="18" t="s">
        <v>13</v>
      </c>
    </row>
    <row r="2" spans="1:19" x14ac:dyDescent="0.2">
      <c r="A2" s="17" t="s">
        <v>58</v>
      </c>
      <c r="B2" s="16" t="s">
        <v>59</v>
      </c>
      <c r="C2" s="4" t="s">
        <v>10</v>
      </c>
      <c r="D2" s="4"/>
      <c r="E2" s="15">
        <f>P19</f>
        <v>18.5076</v>
      </c>
      <c r="F2" s="4">
        <f>AVERAGE(E2)</f>
        <v>18.5076</v>
      </c>
      <c r="G2" s="4">
        <f>SUM(F2,-F9)</f>
        <v>-7.2095999999999982</v>
      </c>
      <c r="H2" s="4">
        <f>SUM(G5,-G2)</f>
        <v>-2.0226000000000006</v>
      </c>
      <c r="I2" s="14">
        <f>POWER(2,-H2)</f>
        <v>4.0631538703282528</v>
      </c>
      <c r="K2" s="17" t="s">
        <v>43</v>
      </c>
      <c r="L2" s="16" t="s">
        <v>42</v>
      </c>
      <c r="M2" s="4" t="s">
        <v>10</v>
      </c>
      <c r="N2" s="4"/>
      <c r="O2" s="15">
        <f>P19</f>
        <v>18.5076</v>
      </c>
      <c r="P2" s="4">
        <f>AVERAGE(O2)</f>
        <v>18.5076</v>
      </c>
      <c r="Q2" s="4">
        <f>SUM(P2,-P9)</f>
        <v>-7.2095999999999982</v>
      </c>
      <c r="R2" s="4">
        <f>SUM(Q5,-Q2)</f>
        <v>-3.8000000000000256E-2</v>
      </c>
      <c r="S2" s="14">
        <f>POWER(2,-R2)</f>
        <v>1.0266895457199992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18.071100000000001</v>
      </c>
      <c r="F5" s="4">
        <f>AVERAGE(E5:E6)</f>
        <v>18.071100000000001</v>
      </c>
      <c r="G5" s="4">
        <f>SUM(F5,-F12)</f>
        <v>-9.2321999999999989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18.507400000000001</v>
      </c>
      <c r="P5" s="4">
        <f>AVERAGE(O5:O6)</f>
        <v>18.507400000000001</v>
      </c>
      <c r="Q5" s="4">
        <f>SUM(P5,-P12)</f>
        <v>-7.2475999999999985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25.717199999999998</v>
      </c>
      <c r="F9" s="4">
        <f>AVERAGE(E9)</f>
        <v>25.717199999999998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25.717199999999998</v>
      </c>
      <c r="P9" s="4">
        <f>AVERAGE(O9)</f>
        <v>25.717199999999998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27.3033</v>
      </c>
      <c r="F12" s="4">
        <f>AVERAGE(E12:E13)</f>
        <v>27.3033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25.754999999999999</v>
      </c>
      <c r="P12" s="4">
        <f>AVERAGE(O12:O13)</f>
        <v>25.754999999999999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40</v>
      </c>
      <c r="H17" s="19" t="s">
        <v>41</v>
      </c>
      <c r="I17" s="18" t="s">
        <v>13</v>
      </c>
    </row>
    <row r="18" spans="1:16" x14ac:dyDescent="0.2">
      <c r="A18" s="17" t="s">
        <v>32</v>
      </c>
      <c r="B18" s="16" t="s">
        <v>44</v>
      </c>
      <c r="C18" s="4" t="s">
        <v>10</v>
      </c>
      <c r="D18" s="4"/>
      <c r="E18" s="15">
        <f>P19</f>
        <v>18.5076</v>
      </c>
      <c r="F18" s="4">
        <f>AVERAGE(E18:E19)</f>
        <v>18.5076</v>
      </c>
      <c r="G18" s="4">
        <f>SUM(F18,-F25)</f>
        <v>-7.2095999999999982</v>
      </c>
      <c r="H18" s="4">
        <f>SUM(G21,-G18)</f>
        <v>-2.0460000000000029</v>
      </c>
      <c r="I18" s="14">
        <f>POWER(2,-H18)</f>
        <v>4.1295941419329747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25" t="s">
        <v>90</v>
      </c>
      <c r="O19" s="25">
        <v>25.717199999999998</v>
      </c>
      <c r="P19" s="25">
        <v>18.5076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90</v>
      </c>
      <c r="O20" s="25">
        <v>25.754999999999999</v>
      </c>
      <c r="P20" s="25">
        <v>18.507400000000001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18.097999999999999</v>
      </c>
      <c r="F21" s="4">
        <f>AVERAGE(E21:E22)</f>
        <v>18.097999999999999</v>
      </c>
      <c r="G21" s="4">
        <f>SUM(F21,-F28)</f>
        <v>-9.2556000000000012</v>
      </c>
      <c r="H21" s="4"/>
      <c r="I21" s="5"/>
      <c r="N21" s="25" t="s">
        <v>29</v>
      </c>
      <c r="O21" s="25">
        <v>27.3033</v>
      </c>
      <c r="P21" s="25">
        <v>18.071100000000001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25" t="s">
        <v>29</v>
      </c>
      <c r="O22" s="25">
        <v>27.3536</v>
      </c>
      <c r="P22" s="25">
        <v>18.097999999999999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25.717199999999998</v>
      </c>
      <c r="F25" s="4">
        <f>AVERAGE(E25:E26)</f>
        <v>25.717199999999998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27.3536</v>
      </c>
      <c r="F28" s="4">
        <f>AVERAGE(E28:E29)</f>
        <v>27.3536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40</v>
      </c>
      <c r="H34" s="19" t="s">
        <v>41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40</v>
      </c>
      <c r="R34" s="19" t="s">
        <v>41</v>
      </c>
      <c r="S34" s="18" t="s">
        <v>13</v>
      </c>
    </row>
    <row r="35" spans="1:19" x14ac:dyDescent="0.2">
      <c r="A35" s="17" t="s">
        <v>27</v>
      </c>
      <c r="B35" s="16" t="s">
        <v>42</v>
      </c>
      <c r="C35" s="4" t="s">
        <v>10</v>
      </c>
      <c r="D35" s="4"/>
      <c r="E35" s="15">
        <f>P53</f>
        <v>20.621700000000001</v>
      </c>
      <c r="F35" s="4">
        <f>AVERAGE(E35)</f>
        <v>20.621700000000001</v>
      </c>
      <c r="G35" s="4">
        <f>SUM(F35,-F42)</f>
        <v>-6.0464999999999982</v>
      </c>
      <c r="H35" s="4">
        <f>SUM(G38,-G35)</f>
        <v>-2.8706000000000031</v>
      </c>
      <c r="I35" s="14">
        <f>POWER(2,-H35)</f>
        <v>7.3136926486868239</v>
      </c>
      <c r="K35" s="17" t="s">
        <v>46</v>
      </c>
      <c r="L35" s="16" t="s">
        <v>42</v>
      </c>
      <c r="M35" s="4" t="s">
        <v>10</v>
      </c>
      <c r="N35" s="4"/>
      <c r="O35" s="15">
        <f>P53</f>
        <v>20.621700000000001</v>
      </c>
      <c r="P35" s="4">
        <f>AVERAGE(O35)</f>
        <v>20.621700000000001</v>
      </c>
      <c r="Q35" s="4">
        <f>SUM(P35,-P42)</f>
        <v>-6.0464999999999982</v>
      </c>
      <c r="R35" s="4">
        <f>SUM(Q38,-Q35)</f>
        <v>3.259999999999863E-2</v>
      </c>
      <c r="S35" s="14">
        <f>POWER(2,-R35)</f>
        <v>0.97765679285663631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17.395499999999998</v>
      </c>
      <c r="F38" s="4">
        <f>AVERAGE(E38:E39)</f>
        <v>17.395499999999998</v>
      </c>
      <c r="G38" s="4">
        <f>SUM(F38,-F45)</f>
        <v>-8.9171000000000014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20.615400000000001</v>
      </c>
      <c r="P38" s="4">
        <f>AVERAGE(O38:O39)</f>
        <v>20.615400000000001</v>
      </c>
      <c r="Q38" s="4">
        <f>SUM(P38,-P45)</f>
        <v>-6.0138999999999996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26.668199999999999</v>
      </c>
      <c r="F42" s="4">
        <f>AVERAGE(E42)</f>
        <v>26.668199999999999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26.668199999999999</v>
      </c>
      <c r="P42" s="4">
        <f>AVERAGE(O42)</f>
        <v>26.668199999999999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26.3126</v>
      </c>
      <c r="F45" s="4">
        <f>AVERAGE(E45:E46)</f>
        <v>26.3126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26.629300000000001</v>
      </c>
      <c r="P45" s="4">
        <f>AVERAGE(O45:O46)</f>
        <v>26.629300000000001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40</v>
      </c>
      <c r="H50" s="19" t="s">
        <v>41</v>
      </c>
      <c r="I50" s="18" t="s">
        <v>13</v>
      </c>
    </row>
    <row r="51" spans="1:16" x14ac:dyDescent="0.2">
      <c r="A51" s="17" t="s">
        <v>27</v>
      </c>
      <c r="B51" s="16" t="s">
        <v>44</v>
      </c>
      <c r="C51" s="4" t="s">
        <v>10</v>
      </c>
      <c r="D51" s="4"/>
      <c r="E51" s="15">
        <f>P53</f>
        <v>20.621700000000001</v>
      </c>
      <c r="F51" s="4">
        <f>AVERAGE(E51:E52)</f>
        <v>20.621700000000001</v>
      </c>
      <c r="G51" s="4">
        <f>SUM(F51,-F58)</f>
        <v>-6.0464999999999982</v>
      </c>
      <c r="H51" s="4">
        <f>SUM(G54,-G51)</f>
        <v>-2.9527000000000001</v>
      </c>
      <c r="I51" s="14">
        <f>POWER(2,-H51)</f>
        <v>7.7419661511511038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t="s">
        <v>91</v>
      </c>
      <c r="O53">
        <v>26.668199999999999</v>
      </c>
      <c r="P53">
        <v>20.621700000000001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17.375800000000002</v>
      </c>
      <c r="F54" s="4">
        <f>AVERAGE(E54:E55)</f>
        <v>17.375800000000002</v>
      </c>
      <c r="G54" s="4">
        <f>SUM(F54,-F61)</f>
        <v>-8.9991999999999983</v>
      </c>
      <c r="H54" s="4"/>
      <c r="I54" s="5"/>
      <c r="N54" t="s">
        <v>91</v>
      </c>
      <c r="O54">
        <v>26.629300000000001</v>
      </c>
      <c r="P54">
        <v>20.615400000000001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t="s">
        <v>82</v>
      </c>
      <c r="O55">
        <v>26.3126</v>
      </c>
      <c r="P55">
        <v>17.395499999999998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t="s">
        <v>82</v>
      </c>
      <c r="O56">
        <v>26.375</v>
      </c>
      <c r="P56">
        <v>17.375800000000002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26.668199999999999</v>
      </c>
      <c r="F58" s="4">
        <f>AVERAGE(E58:E59)</f>
        <v>26.668199999999999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26.375</v>
      </c>
      <c r="F61" s="4">
        <f>AVERAGE(E61:E62)</f>
        <v>26.375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40</v>
      </c>
      <c r="H66" s="19" t="s">
        <v>41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40</v>
      </c>
      <c r="R66" s="19" t="s">
        <v>41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40</v>
      </c>
      <c r="BM66" s="19" t="s">
        <v>41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40</v>
      </c>
      <c r="BW66" s="19" t="s">
        <v>41</v>
      </c>
      <c r="BX66" s="18" t="s">
        <v>13</v>
      </c>
    </row>
    <row r="67" spans="1:76" x14ac:dyDescent="0.2">
      <c r="A67" s="17" t="s">
        <v>34</v>
      </c>
      <c r="B67" s="16" t="s">
        <v>42</v>
      </c>
      <c r="C67" s="4" t="s">
        <v>10</v>
      </c>
      <c r="D67" s="4"/>
      <c r="E67" s="15">
        <f>P87</f>
        <v>20.677900000000001</v>
      </c>
      <c r="F67" s="4">
        <f>AVERAGE(E67)</f>
        <v>20.677900000000001</v>
      </c>
      <c r="G67" s="4">
        <f>SUM(F67,-F74)</f>
        <v>-5.3124000000000002</v>
      </c>
      <c r="H67" s="4">
        <f>SUM(G70,-G67)</f>
        <v>-4.9235999999999969</v>
      </c>
      <c r="I67" s="14">
        <f>POWER(2,-H67)</f>
        <v>30.349482254644123</v>
      </c>
      <c r="K67" s="17" t="s">
        <v>48</v>
      </c>
      <c r="L67" s="16" t="s">
        <v>42</v>
      </c>
      <c r="M67" s="4" t="s">
        <v>10</v>
      </c>
      <c r="N67" s="4"/>
      <c r="O67" s="15">
        <f>P87</f>
        <v>20.677900000000001</v>
      </c>
      <c r="P67" s="4">
        <f>AVERAGE(O67)</f>
        <v>20.677900000000001</v>
      </c>
      <c r="Q67" s="4">
        <f>SUM(P67,-P74)</f>
        <v>-5.3124000000000002</v>
      </c>
      <c r="R67" s="4">
        <f>SUM(Q70,-Q67)</f>
        <v>0</v>
      </c>
      <c r="S67" s="14">
        <f>POWER(2,-R67)</f>
        <v>1</v>
      </c>
      <c r="BF67" s="17" t="s">
        <v>27</v>
      </c>
      <c r="BG67" s="16" t="s">
        <v>42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46</v>
      </c>
      <c r="BQ67" s="16" t="s">
        <v>42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18.081600000000002</v>
      </c>
      <c r="F70" s="4">
        <f>AVERAGE(E70:E71)</f>
        <v>18.081600000000002</v>
      </c>
      <c r="G70" s="4">
        <f>SUM(F70,-F77)</f>
        <v>-10.235999999999997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20.677900000000001</v>
      </c>
      <c r="P70" s="4">
        <f>AVERAGE(O70:O71)</f>
        <v>20.677900000000001</v>
      </c>
      <c r="Q70" s="4">
        <f>SUM(P70,-P77)</f>
        <v>-5.3124000000000002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25.990300000000001</v>
      </c>
      <c r="F74" s="4">
        <f>AVERAGE(E74)</f>
        <v>25.990300000000001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25.990300000000001</v>
      </c>
      <c r="P74" s="4">
        <f>AVERAGE(O74)</f>
        <v>25.990300000000001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28.317599999999999</v>
      </c>
      <c r="F77" s="4">
        <f>AVERAGE(E77:E78)</f>
        <v>28.317599999999999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25.990300000000001</v>
      </c>
      <c r="P77" s="4">
        <f>AVERAGE(O77:O78)</f>
        <v>25.990300000000001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40</v>
      </c>
      <c r="H82" s="19" t="s">
        <v>41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40</v>
      </c>
      <c r="BM82" s="19" t="s">
        <v>41</v>
      </c>
      <c r="BN82" s="18" t="s">
        <v>13</v>
      </c>
    </row>
    <row r="83" spans="1:73" x14ac:dyDescent="0.2">
      <c r="A83" s="17" t="s">
        <v>34</v>
      </c>
      <c r="B83" s="16" t="s">
        <v>44</v>
      </c>
      <c r="C83" s="4" t="s">
        <v>10</v>
      </c>
      <c r="D83" s="4"/>
      <c r="E83" s="15">
        <f>P87</f>
        <v>20.677900000000001</v>
      </c>
      <c r="F83" s="4">
        <f>AVERAGE(E83:E84)</f>
        <v>20.677900000000001</v>
      </c>
      <c r="G83" s="4">
        <f>SUM(F83,-F90)</f>
        <v>-5.3124000000000002</v>
      </c>
      <c r="H83" s="4">
        <f>SUM(G86,-G83)</f>
        <v>-4.7484999999999999</v>
      </c>
      <c r="I83" s="14">
        <f>POWER(2,-H83)</f>
        <v>26.880722308473231</v>
      </c>
      <c r="BF83" s="17" t="s">
        <v>27</v>
      </c>
      <c r="BG83" s="16" t="s">
        <v>44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47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18.077999999999999</v>
      </c>
      <c r="F86" s="4">
        <f>AVERAGE(E86:E87)</f>
        <v>18.077999999999999</v>
      </c>
      <c r="G86" s="4">
        <f>SUM(F86,-F93)</f>
        <v>-10.0609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47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t="s">
        <v>92</v>
      </c>
      <c r="O87">
        <v>25.990300000000001</v>
      </c>
      <c r="P87">
        <v>20.677900000000001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t="s">
        <v>92</v>
      </c>
      <c r="O88">
        <v>25.990300000000001</v>
      </c>
      <c r="P88">
        <v>20.677900000000001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t="s">
        <v>83</v>
      </c>
      <c r="O89">
        <v>28.317599999999999</v>
      </c>
      <c r="P89">
        <v>18.081600000000002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25.990300000000001</v>
      </c>
      <c r="F90" s="4">
        <f>AVERAGE(E90:E91)</f>
        <v>25.990300000000001</v>
      </c>
      <c r="G90" s="4"/>
      <c r="H90" s="4"/>
      <c r="I90" s="5"/>
      <c r="N90" t="s">
        <v>83</v>
      </c>
      <c r="O90">
        <v>28.1389</v>
      </c>
      <c r="P90">
        <v>18.077999999999999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28.1389</v>
      </c>
      <c r="F93" s="4">
        <f>AVERAGE(E93:E94)</f>
        <v>28.1389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40</v>
      </c>
      <c r="H98" s="19" t="s">
        <v>41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40</v>
      </c>
      <c r="R98" s="19" t="s">
        <v>41</v>
      </c>
      <c r="S98" s="18" t="s">
        <v>13</v>
      </c>
    </row>
    <row r="99" spans="1:19" x14ac:dyDescent="0.2">
      <c r="A99" s="17" t="s">
        <v>36</v>
      </c>
      <c r="B99" s="16" t="s">
        <v>42</v>
      </c>
      <c r="C99" s="4" t="s">
        <v>10</v>
      </c>
      <c r="D99" s="4"/>
      <c r="E99" s="15">
        <f>P119</f>
        <v>19.502300000000002</v>
      </c>
      <c r="F99" s="4">
        <f>AVERAGE(E99)</f>
        <v>19.502300000000002</v>
      </c>
      <c r="G99" s="4">
        <f>SUM(F99,-F106)</f>
        <v>-7.5849999999999973</v>
      </c>
      <c r="H99" s="4">
        <f>SUM(G102,-G99)</f>
        <v>-0.34990000000000521</v>
      </c>
      <c r="I99" s="14">
        <f>POWER(2,-H99)</f>
        <v>1.2744722845705005</v>
      </c>
      <c r="K99" s="17" t="s">
        <v>50</v>
      </c>
      <c r="L99" s="16" t="s">
        <v>42</v>
      </c>
      <c r="M99" s="4" t="s">
        <v>10</v>
      </c>
      <c r="N99" s="4"/>
      <c r="O99" s="15">
        <f>P119</f>
        <v>19.502300000000002</v>
      </c>
      <c r="P99" s="4">
        <f>AVERAGE(O99)</f>
        <v>19.502300000000002</v>
      </c>
      <c r="Q99" s="4">
        <f>SUM(P99,-P106)</f>
        <v>-7.5849999999999973</v>
      </c>
      <c r="R99" s="4">
        <f>SUM(Q102,-Q99)</f>
        <v>0.10239999999999938</v>
      </c>
      <c r="S99" s="14">
        <f>POWER(2,-R99)</f>
        <v>0.9314821318134292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17.546399999999998</v>
      </c>
      <c r="F102" s="4">
        <f>AVERAGE(E102:E103)</f>
        <v>17.546399999999998</v>
      </c>
      <c r="G102" s="4">
        <f>SUM(F102,-F109)</f>
        <v>-7.9349000000000025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19.557400000000001</v>
      </c>
      <c r="P102" s="4">
        <f>AVERAGE(O102:O103)</f>
        <v>19.557400000000001</v>
      </c>
      <c r="Q102" s="4">
        <f>SUM(P102,-P109)</f>
        <v>-7.4825999999999979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27.087299999999999</v>
      </c>
      <c r="F106" s="4">
        <f>AVERAGE(E106)</f>
        <v>27.087299999999999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27.087299999999999</v>
      </c>
      <c r="P106" s="4">
        <f>AVERAGE(O106)</f>
        <v>27.087299999999999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25.481300000000001</v>
      </c>
      <c r="F109" s="4">
        <f>AVERAGE(E109:E110)</f>
        <v>25.481300000000001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27.04</v>
      </c>
      <c r="P109" s="4">
        <f>AVERAGE(O109:O110)</f>
        <v>27.04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40</v>
      </c>
      <c r="H114" s="19" t="s">
        <v>41</v>
      </c>
      <c r="I114" s="18" t="s">
        <v>13</v>
      </c>
    </row>
    <row r="115" spans="1:16" x14ac:dyDescent="0.2">
      <c r="A115" s="17" t="s">
        <v>36</v>
      </c>
      <c r="B115" s="16" t="s">
        <v>44</v>
      </c>
      <c r="C115" s="4" t="s">
        <v>10</v>
      </c>
      <c r="D115" s="4"/>
      <c r="E115" s="15">
        <f>P119</f>
        <v>19.502300000000002</v>
      </c>
      <c r="F115" s="4">
        <f>AVERAGE(E115:E116)</f>
        <v>19.502300000000002</v>
      </c>
      <c r="G115" s="4">
        <f>SUM(F115,-F122)</f>
        <v>-7.5849999999999973</v>
      </c>
      <c r="H115" s="4">
        <f>SUM(G118,-G115)</f>
        <v>-0.20570000000000377</v>
      </c>
      <c r="I115" s="14">
        <f>POWER(2,-H115)</f>
        <v>1.1532457694086113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17.684699999999999</v>
      </c>
      <c r="F118" s="4">
        <f>AVERAGE(E118:E119)</f>
        <v>17.684699999999999</v>
      </c>
      <c r="G118" s="4">
        <f>SUM(F118,-F125)</f>
        <v>-7.7907000000000011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26" t="s">
        <v>93</v>
      </c>
      <c r="O119" s="26">
        <v>27.087299999999999</v>
      </c>
      <c r="P119" s="26">
        <v>19.502300000000002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94</v>
      </c>
      <c r="O120" s="26">
        <v>27.04</v>
      </c>
      <c r="P120" s="26">
        <v>19.557400000000001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26" t="s">
        <v>60</v>
      </c>
      <c r="O121" s="26">
        <v>25.481300000000001</v>
      </c>
      <c r="P121" s="26">
        <v>17.546399999999998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27.087299999999999</v>
      </c>
      <c r="F122" s="4">
        <f>AVERAGE(E122:E123)</f>
        <v>27.087299999999999</v>
      </c>
      <c r="G122" s="4"/>
      <c r="H122" s="4"/>
      <c r="I122" s="5"/>
      <c r="N122" s="26" t="s">
        <v>60</v>
      </c>
      <c r="O122" s="26">
        <v>25.4754</v>
      </c>
      <c r="P122" s="26">
        <v>17.684699999999999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25.4754</v>
      </c>
      <c r="F125" s="4">
        <f>AVERAGE(E125:E126)</f>
        <v>25.4754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21</v>
      </c>
      <c r="B130" s="19" t="s">
        <v>20</v>
      </c>
      <c r="C130" s="19" t="s">
        <v>19</v>
      </c>
      <c r="D130" s="19" t="s">
        <v>18</v>
      </c>
      <c r="E130" s="19" t="s">
        <v>17</v>
      </c>
      <c r="F130" s="19" t="s">
        <v>16</v>
      </c>
      <c r="G130" s="19" t="s">
        <v>40</v>
      </c>
      <c r="H130" s="19" t="s">
        <v>41</v>
      </c>
      <c r="I130" s="18" t="s">
        <v>13</v>
      </c>
      <c r="K130" s="20" t="s">
        <v>21</v>
      </c>
      <c r="L130" s="19" t="s">
        <v>20</v>
      </c>
      <c r="M130" s="19" t="s">
        <v>19</v>
      </c>
      <c r="N130" s="19" t="s">
        <v>18</v>
      </c>
      <c r="O130" s="19" t="s">
        <v>17</v>
      </c>
      <c r="P130" s="19" t="s">
        <v>16</v>
      </c>
      <c r="Q130" s="19" t="s">
        <v>40</v>
      </c>
      <c r="R130" s="19" t="s">
        <v>41</v>
      </c>
      <c r="S130" s="18" t="s">
        <v>13</v>
      </c>
    </row>
    <row r="131" spans="1:19" x14ac:dyDescent="0.2">
      <c r="A131" s="17" t="s">
        <v>12</v>
      </c>
      <c r="B131" s="16" t="s">
        <v>42</v>
      </c>
      <c r="C131" s="4" t="s">
        <v>10</v>
      </c>
      <c r="D131" s="4"/>
      <c r="E131" s="15">
        <f>P151</f>
        <v>20.621700000000001</v>
      </c>
      <c r="F131" s="4">
        <f>AVERAGE(E131)</f>
        <v>20.621700000000001</v>
      </c>
      <c r="G131" s="4">
        <f>SUM(F131,-F138)</f>
        <v>-6.1318999999999981</v>
      </c>
      <c r="H131" s="4">
        <f>SUM(G134,-G131)</f>
        <v>-2.8656000000000006</v>
      </c>
      <c r="I131" s="14">
        <f>POWER(2,-H131)</f>
        <v>7.2883891943645986</v>
      </c>
      <c r="K131" s="17" t="s">
        <v>51</v>
      </c>
      <c r="L131" s="16" t="s">
        <v>42</v>
      </c>
      <c r="M131" s="4" t="s">
        <v>10</v>
      </c>
      <c r="N131" s="4"/>
      <c r="O131" s="15">
        <f>P151</f>
        <v>20.621700000000001</v>
      </c>
      <c r="P131" s="4">
        <f>AVERAGE(O131)</f>
        <v>20.621700000000001</v>
      </c>
      <c r="Q131" s="4">
        <f>SUM(P131,-P138)</f>
        <v>-6.1318999999999981</v>
      </c>
      <c r="R131" s="4">
        <f>SUM(Q134,-Q131)</f>
        <v>7.9199999999996606E-2</v>
      </c>
      <c r="S131" s="14">
        <f>POWER(2,-R131)</f>
        <v>0.94658239795646626</v>
      </c>
    </row>
    <row r="132" spans="1:19" x14ac:dyDescent="0.2">
      <c r="A132" s="4" t="s">
        <v>6</v>
      </c>
      <c r="B132" s="7"/>
      <c r="C132" s="4" t="s">
        <v>10</v>
      </c>
      <c r="D132" s="7"/>
      <c r="F132" s="4"/>
      <c r="G132" s="4"/>
      <c r="H132" s="4"/>
      <c r="I132" s="5"/>
      <c r="K132" s="4" t="s">
        <v>6</v>
      </c>
      <c r="L132" s="7"/>
      <c r="M132" s="4" t="s">
        <v>10</v>
      </c>
      <c r="N132" s="7"/>
      <c r="P132" s="4"/>
      <c r="Q132" s="4"/>
      <c r="R132" s="4"/>
      <c r="S132" s="5"/>
    </row>
    <row r="133" spans="1:19" x14ac:dyDescent="0.2">
      <c r="A133" s="4" t="s">
        <v>6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6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7</v>
      </c>
      <c r="B134" s="7"/>
      <c r="C134" s="4" t="s">
        <v>10</v>
      </c>
      <c r="D134" s="6"/>
      <c r="E134">
        <f>P153</f>
        <v>17.315100000000001</v>
      </c>
      <c r="F134" s="4">
        <f>AVERAGE(E134:E135)</f>
        <v>17.315100000000001</v>
      </c>
      <c r="G134" s="4">
        <f>SUM(F134,-F141)</f>
        <v>-8.9974999999999987</v>
      </c>
      <c r="H134" s="4"/>
      <c r="I134" s="5"/>
      <c r="K134" s="4" t="s">
        <v>7</v>
      </c>
      <c r="L134" s="7"/>
      <c r="M134" s="4" t="s">
        <v>10</v>
      </c>
      <c r="N134" s="6"/>
      <c r="O134" s="15">
        <f>P152</f>
        <v>20.476199999999999</v>
      </c>
      <c r="P134" s="4">
        <f>AVERAGE(O134:O135)</f>
        <v>20.476199999999999</v>
      </c>
      <c r="Q134" s="4">
        <f>SUM(P134,-P141)</f>
        <v>-6.0527000000000015</v>
      </c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4"/>
      <c r="E135" s="8" t="s">
        <v>8</v>
      </c>
      <c r="F135" s="4"/>
      <c r="G135" s="4"/>
      <c r="H135" s="4"/>
      <c r="I135" s="5"/>
      <c r="K135" s="4" t="s">
        <v>7</v>
      </c>
      <c r="L135" s="7"/>
      <c r="M135" s="4" t="s">
        <v>10</v>
      </c>
      <c r="N135" s="4"/>
      <c r="O135" s="8" t="s">
        <v>8</v>
      </c>
      <c r="P135" s="4"/>
      <c r="Q135" s="4"/>
      <c r="R135" s="4"/>
      <c r="S135" s="5"/>
    </row>
    <row r="136" spans="1:19" x14ac:dyDescent="0.2">
      <c r="A136" s="4" t="s">
        <v>7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7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5</v>
      </c>
      <c r="B137" s="7"/>
      <c r="C137" s="4"/>
      <c r="D137" s="11"/>
      <c r="E137" s="11"/>
      <c r="F137" s="11"/>
      <c r="G137" s="4"/>
      <c r="H137" s="4"/>
      <c r="I137" s="5"/>
      <c r="K137" s="12" t="s">
        <v>5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9</v>
      </c>
      <c r="B138" s="7"/>
      <c r="C138" s="4" t="s">
        <v>31</v>
      </c>
      <c r="D138" s="7"/>
      <c r="E138" s="10">
        <f>O151</f>
        <v>26.753599999999999</v>
      </c>
      <c r="F138" s="4">
        <f>AVERAGE(E138)</f>
        <v>26.753599999999999</v>
      </c>
      <c r="G138" s="4"/>
      <c r="H138" s="4"/>
      <c r="I138" s="5"/>
      <c r="K138" s="4" t="s">
        <v>9</v>
      </c>
      <c r="L138" s="7"/>
      <c r="M138" s="4" t="s">
        <v>31</v>
      </c>
      <c r="N138" s="7"/>
      <c r="O138" s="10">
        <f>O151</f>
        <v>26.753599999999999</v>
      </c>
      <c r="P138" s="4">
        <f>AVERAGE(O138)</f>
        <v>26.753599999999999</v>
      </c>
      <c r="Q138" s="4"/>
      <c r="R138" s="4"/>
      <c r="S138" s="5"/>
    </row>
    <row r="139" spans="1:19" x14ac:dyDescent="0.2">
      <c r="A139" s="4" t="s">
        <v>6</v>
      </c>
      <c r="B139" s="7"/>
      <c r="C139" s="4" t="s">
        <v>31</v>
      </c>
      <c r="D139" s="7"/>
      <c r="F139" s="4"/>
      <c r="G139" s="4"/>
      <c r="H139" s="4"/>
      <c r="I139" s="5"/>
      <c r="K139" s="4" t="s">
        <v>6</v>
      </c>
      <c r="L139" s="7"/>
      <c r="M139" s="4" t="s">
        <v>31</v>
      </c>
      <c r="N139" s="7"/>
      <c r="P139" s="4"/>
      <c r="Q139" s="4"/>
      <c r="R139" s="4"/>
      <c r="S139" s="5"/>
    </row>
    <row r="140" spans="1:19" x14ac:dyDescent="0.2">
      <c r="A140" s="4" t="s">
        <v>6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6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7</v>
      </c>
      <c r="B141" s="7"/>
      <c r="C141" s="4" t="s">
        <v>31</v>
      </c>
      <c r="D141" s="6"/>
      <c r="E141">
        <f>O153</f>
        <v>26.3126</v>
      </c>
      <c r="F141" s="4">
        <f>AVERAGE(E141:E142)</f>
        <v>26.3126</v>
      </c>
      <c r="G141" s="4"/>
      <c r="H141" s="4"/>
      <c r="I141" s="5"/>
      <c r="K141" s="4" t="s">
        <v>7</v>
      </c>
      <c r="L141" s="7"/>
      <c r="M141" s="4" t="s">
        <v>31</v>
      </c>
      <c r="N141" s="6"/>
      <c r="O141" s="21">
        <f>O152</f>
        <v>26.5289</v>
      </c>
      <c r="P141" s="4">
        <f>AVERAGE(O141:O142)</f>
        <v>26.5289</v>
      </c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 s="8" t="s">
        <v>8</v>
      </c>
      <c r="F142" s="4"/>
      <c r="G142" s="4"/>
      <c r="H142" s="4"/>
      <c r="I142" s="5"/>
      <c r="K142" s="4" t="s">
        <v>7</v>
      </c>
      <c r="L142" s="7"/>
      <c r="M142" s="4" t="s">
        <v>31</v>
      </c>
      <c r="N142" s="6"/>
      <c r="O142" s="8" t="s">
        <v>8</v>
      </c>
      <c r="P142" s="4"/>
      <c r="Q142" s="4"/>
      <c r="R142" s="4"/>
      <c r="S142" s="5"/>
    </row>
    <row r="143" spans="1:19" x14ac:dyDescent="0.2">
      <c r="A143" s="4" t="s">
        <v>7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7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6</v>
      </c>
      <c r="B144" s="3" t="s">
        <v>5</v>
      </c>
      <c r="C144" s="4"/>
      <c r="D144" s="3"/>
      <c r="E144" s="3"/>
      <c r="F144" s="3"/>
      <c r="G144" s="3"/>
      <c r="H144" s="3"/>
      <c r="I144" s="2"/>
      <c r="K144" s="4" t="s">
        <v>6</v>
      </c>
      <c r="L144" s="3" t="s">
        <v>5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21</v>
      </c>
      <c r="B146" s="19" t="s">
        <v>20</v>
      </c>
      <c r="C146" s="19" t="s">
        <v>19</v>
      </c>
      <c r="D146" s="19" t="s">
        <v>18</v>
      </c>
      <c r="E146" s="19" t="s">
        <v>17</v>
      </c>
      <c r="F146" s="19" t="s">
        <v>16</v>
      </c>
      <c r="G146" s="19" t="s">
        <v>40</v>
      </c>
      <c r="H146" s="19" t="s">
        <v>41</v>
      </c>
      <c r="I146" s="18" t="s">
        <v>13</v>
      </c>
    </row>
    <row r="147" spans="1:16" x14ac:dyDescent="0.2">
      <c r="A147" s="17" t="s">
        <v>12</v>
      </c>
      <c r="B147" s="16" t="s">
        <v>44</v>
      </c>
      <c r="C147" s="4" t="s">
        <v>10</v>
      </c>
      <c r="D147" s="4"/>
      <c r="E147" s="15">
        <f>P151</f>
        <v>20.621700000000001</v>
      </c>
      <c r="F147" s="4">
        <f>AVERAGE(E147:E148)</f>
        <v>20.621700000000001</v>
      </c>
      <c r="G147" s="4">
        <f>SUM(F147,-F154)</f>
        <v>-6.1318999999999981</v>
      </c>
      <c r="H147" s="4">
        <f>SUM(G150,-G147)</f>
        <v>-2.8673000000000002</v>
      </c>
      <c r="I147" s="14">
        <f>POWER(2,-H147)</f>
        <v>7.2969825312659529</v>
      </c>
    </row>
    <row r="148" spans="1:16" x14ac:dyDescent="0.2">
      <c r="A148" s="4" t="s">
        <v>6</v>
      </c>
      <c r="B148" s="7"/>
      <c r="C148" s="4" t="s">
        <v>10</v>
      </c>
      <c r="D148" s="7"/>
      <c r="E148" s="8" t="s">
        <v>8</v>
      </c>
      <c r="F148" s="4"/>
      <c r="G148" s="4"/>
      <c r="H148" s="4"/>
      <c r="I148" s="5"/>
    </row>
    <row r="149" spans="1:16" x14ac:dyDescent="0.2">
      <c r="A149" s="4" t="s">
        <v>6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7</v>
      </c>
      <c r="B150" s="7"/>
      <c r="C150" s="4" t="s">
        <v>10</v>
      </c>
      <c r="D150" s="6"/>
      <c r="E150">
        <f>P154</f>
        <v>17.375800000000002</v>
      </c>
      <c r="F150" s="4">
        <f>AVERAGE(E150:E151)</f>
        <v>17.375800000000002</v>
      </c>
      <c r="G150" s="4">
        <f>SUM(F150,-F157)</f>
        <v>-8.9991999999999983</v>
      </c>
      <c r="H150" s="4"/>
      <c r="I150" s="5"/>
      <c r="O150" s="13" t="s">
        <v>31</v>
      </c>
      <c r="P150" s="13" t="s">
        <v>10</v>
      </c>
    </row>
    <row r="151" spans="1:16" x14ac:dyDescent="0.2">
      <c r="A151" s="4" t="s">
        <v>7</v>
      </c>
      <c r="B151" s="7"/>
      <c r="C151" s="4" t="s">
        <v>10</v>
      </c>
      <c r="D151" s="4"/>
      <c r="E151" s="8" t="s">
        <v>8</v>
      </c>
      <c r="F151" s="4"/>
      <c r="G151" s="4"/>
      <c r="H151" s="4"/>
      <c r="I151" s="5"/>
      <c r="N151" s="9" t="s">
        <v>95</v>
      </c>
      <c r="O151" s="9">
        <v>26.753599999999999</v>
      </c>
      <c r="P151" s="9">
        <v>20.621700000000001</v>
      </c>
    </row>
    <row r="152" spans="1:16" x14ac:dyDescent="0.2">
      <c r="A152" s="4" t="s">
        <v>7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95</v>
      </c>
      <c r="O152" s="9">
        <v>26.5289</v>
      </c>
      <c r="P152" s="9">
        <v>20.476199999999999</v>
      </c>
    </row>
    <row r="153" spans="1:16" ht="17" thickBot="1" x14ac:dyDescent="0.25">
      <c r="A153" s="12" t="s">
        <v>5</v>
      </c>
      <c r="B153" s="7"/>
      <c r="C153" s="4"/>
      <c r="D153" s="11"/>
      <c r="E153" s="11"/>
      <c r="F153" s="11"/>
      <c r="G153" s="4"/>
      <c r="H153" s="4"/>
      <c r="I153" s="5"/>
      <c r="N153" s="9" t="s">
        <v>61</v>
      </c>
      <c r="O153" s="9">
        <v>26.3126</v>
      </c>
      <c r="P153" s="9">
        <v>17.315100000000001</v>
      </c>
    </row>
    <row r="154" spans="1:16" ht="17" thickTop="1" x14ac:dyDescent="0.2">
      <c r="A154" s="4" t="s">
        <v>9</v>
      </c>
      <c r="B154" s="7"/>
      <c r="C154" s="4" t="s">
        <v>31</v>
      </c>
      <c r="D154" s="7"/>
      <c r="E154" s="10">
        <f>O151</f>
        <v>26.753599999999999</v>
      </c>
      <c r="F154" s="4">
        <f>AVERAGE(E154:E155)</f>
        <v>26.753599999999999</v>
      </c>
      <c r="G154" s="4"/>
      <c r="H154" s="4"/>
      <c r="I154" s="5"/>
      <c r="N154" s="9" t="s">
        <v>61</v>
      </c>
      <c r="O154" s="9">
        <v>26.375</v>
      </c>
      <c r="P154" s="9">
        <v>17.375800000000002</v>
      </c>
    </row>
    <row r="155" spans="1:16" x14ac:dyDescent="0.2">
      <c r="A155" s="4" t="s">
        <v>6</v>
      </c>
      <c r="B155" s="7"/>
      <c r="C155" s="4" t="s">
        <v>31</v>
      </c>
      <c r="D155" s="7"/>
      <c r="E155" s="8" t="s">
        <v>8</v>
      </c>
      <c r="F155" s="4"/>
      <c r="G155" s="4"/>
      <c r="H155" s="4"/>
      <c r="I155" s="5"/>
    </row>
    <row r="156" spans="1:16" x14ac:dyDescent="0.2">
      <c r="A156" s="4" t="s">
        <v>6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7</v>
      </c>
      <c r="B157" s="7"/>
      <c r="C157" s="4" t="s">
        <v>31</v>
      </c>
      <c r="D157" s="6"/>
      <c r="E157">
        <f>O154</f>
        <v>26.375</v>
      </c>
      <c r="F157" s="4">
        <f>AVERAGE(E157:E158)</f>
        <v>26.375</v>
      </c>
      <c r="G157" s="4"/>
      <c r="H157" s="4"/>
      <c r="I157" s="5"/>
    </row>
    <row r="158" spans="1:16" x14ac:dyDescent="0.2">
      <c r="A158" s="4" t="s">
        <v>7</v>
      </c>
      <c r="B158" s="7"/>
      <c r="C158" s="4" t="s">
        <v>31</v>
      </c>
      <c r="D158" s="6"/>
      <c r="E158" s="8" t="s">
        <v>8</v>
      </c>
      <c r="F158" s="4"/>
      <c r="G158" s="4"/>
      <c r="H158" s="4"/>
      <c r="I158" s="5"/>
    </row>
    <row r="159" spans="1:16" x14ac:dyDescent="0.2">
      <c r="A159" s="4" t="s">
        <v>7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6</v>
      </c>
      <c r="B160" s="3" t="s">
        <v>5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52</v>
      </c>
      <c r="N162" t="s">
        <v>0</v>
      </c>
    </row>
    <row r="163" spans="12:15" x14ac:dyDescent="0.2">
      <c r="M163">
        <f>S2</f>
        <v>1.0266895457199992</v>
      </c>
      <c r="N163" s="1">
        <f>I2</f>
        <v>4.0631538703282528</v>
      </c>
    </row>
    <row r="164" spans="12:15" x14ac:dyDescent="0.2">
      <c r="M164">
        <f>S35</f>
        <v>0.97765679285663631</v>
      </c>
      <c r="N164">
        <f>I18</f>
        <v>4.1295941419329747</v>
      </c>
    </row>
    <row r="165" spans="12:15" x14ac:dyDescent="0.2">
      <c r="M165">
        <f>S67</f>
        <v>1</v>
      </c>
      <c r="N165">
        <f>I35</f>
        <v>7.3136926486868239</v>
      </c>
    </row>
    <row r="166" spans="12:15" x14ac:dyDescent="0.2">
      <c r="M166" s="1">
        <f>S99</f>
        <v>0.9314821318134292</v>
      </c>
      <c r="N166" s="1">
        <f>I67</f>
        <v>30.349482254644123</v>
      </c>
    </row>
    <row r="167" spans="12:15" x14ac:dyDescent="0.2">
      <c r="M167" s="1">
        <f>S131</f>
        <v>0.94658239795646626</v>
      </c>
      <c r="N167">
        <f>I83</f>
        <v>26.880722308473231</v>
      </c>
    </row>
    <row r="168" spans="12:15" x14ac:dyDescent="0.2">
      <c r="N168">
        <f>I99</f>
        <v>1.2744722845705005</v>
      </c>
    </row>
    <row r="169" spans="12:15" x14ac:dyDescent="0.2">
      <c r="N169">
        <f>I115</f>
        <v>1.1532457694086113</v>
      </c>
    </row>
    <row r="170" spans="12:15" x14ac:dyDescent="0.2">
      <c r="N170">
        <f>I131</f>
        <v>7.2883891943645986</v>
      </c>
    </row>
    <row r="171" spans="12:15" x14ac:dyDescent="0.2">
      <c r="N171">
        <f>I147</f>
        <v>7.2969825312659529</v>
      </c>
    </row>
    <row r="174" spans="12:15" x14ac:dyDescent="0.2">
      <c r="L174" t="s">
        <v>4</v>
      </c>
      <c r="M174">
        <f>AVERAGE(M163:M168)</f>
        <v>0.97648217366930612</v>
      </c>
      <c r="N174">
        <f>AVERAGE(N163:N172)</f>
        <v>9.9721927781861197</v>
      </c>
    </row>
    <row r="175" spans="12:15" x14ac:dyDescent="0.2">
      <c r="L175" t="s">
        <v>3</v>
      </c>
      <c r="M175">
        <f>STDEV(M163:M168)</f>
        <v>3.8711265958701987E-2</v>
      </c>
      <c r="N175">
        <f>STDEV(N163:N172)</f>
        <v>10.868741529794729</v>
      </c>
    </row>
    <row r="176" spans="12:15" x14ac:dyDescent="0.2">
      <c r="L176" t="s">
        <v>2</v>
      </c>
      <c r="N176">
        <f>TTEST(M163:M167,N163:N172,2,2)</f>
        <v>9.4200489464539655E-2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52</v>
      </c>
      <c r="M178" t="s">
        <v>0</v>
      </c>
    </row>
    <row r="179" spans="12:13" x14ac:dyDescent="0.2">
      <c r="L179">
        <f>M174</f>
        <v>0.97648217366930612</v>
      </c>
      <c r="M179">
        <f>N174</f>
        <v>9.9721927781861197</v>
      </c>
    </row>
    <row r="180" spans="12:13" x14ac:dyDescent="0.2">
      <c r="L180">
        <f>M175</f>
        <v>3.8711265958701987E-2</v>
      </c>
      <c r="M180">
        <f>N175</f>
        <v>10.868741529794729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E154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21</v>
      </c>
      <c r="B1" s="19" t="s">
        <v>20</v>
      </c>
      <c r="C1" s="19" t="s">
        <v>19</v>
      </c>
      <c r="D1" s="19" t="s">
        <v>53</v>
      </c>
      <c r="E1" s="19" t="s">
        <v>54</v>
      </c>
      <c r="F1" s="19" t="s">
        <v>55</v>
      </c>
      <c r="G1" s="19" t="s">
        <v>56</v>
      </c>
      <c r="H1" s="19" t="s">
        <v>57</v>
      </c>
      <c r="I1" s="18" t="s">
        <v>13</v>
      </c>
      <c r="K1" s="20" t="s">
        <v>21</v>
      </c>
      <c r="L1" s="19" t="s">
        <v>20</v>
      </c>
      <c r="M1" s="19" t="s">
        <v>19</v>
      </c>
      <c r="N1" s="19" t="s">
        <v>53</v>
      </c>
      <c r="O1" s="19" t="s">
        <v>54</v>
      </c>
      <c r="P1" s="19" t="s">
        <v>55</v>
      </c>
      <c r="Q1" s="19" t="s">
        <v>56</v>
      </c>
      <c r="R1" s="19" t="s">
        <v>57</v>
      </c>
      <c r="S1" s="18" t="s">
        <v>13</v>
      </c>
    </row>
    <row r="2" spans="1:19" x14ac:dyDescent="0.2">
      <c r="A2" s="17" t="s">
        <v>58</v>
      </c>
      <c r="B2" s="16" t="s">
        <v>59</v>
      </c>
      <c r="C2" s="4" t="s">
        <v>10</v>
      </c>
      <c r="D2" s="4"/>
      <c r="E2" s="15">
        <f>P19</f>
        <v>18.5076</v>
      </c>
      <c r="F2" s="4">
        <f>AVERAGE(E2)</f>
        <v>18.5076</v>
      </c>
      <c r="G2" s="4">
        <f>SUM(F2,-F9)</f>
        <v>-7.2095999999999982</v>
      </c>
      <c r="H2" s="4">
        <f>SUM(G5,-G2)</f>
        <v>-2.0226000000000006</v>
      </c>
      <c r="I2" s="14">
        <f>POWER(2,-H2)</f>
        <v>4.0631538703282528</v>
      </c>
      <c r="K2" s="17" t="s">
        <v>43</v>
      </c>
      <c r="L2" s="16" t="s">
        <v>42</v>
      </c>
      <c r="M2" s="4" t="s">
        <v>10</v>
      </c>
      <c r="N2" s="4"/>
      <c r="O2" s="15">
        <f>P19</f>
        <v>18.5076</v>
      </c>
      <c r="P2" s="4">
        <f>AVERAGE(O2)</f>
        <v>18.5076</v>
      </c>
      <c r="Q2" s="4">
        <f>SUM(P2,-P9)</f>
        <v>-7.2095999999999982</v>
      </c>
      <c r="R2" s="4">
        <f>SUM(Q5,-Q2)</f>
        <v>-3.8000000000000256E-2</v>
      </c>
      <c r="S2" s="14">
        <f>POWER(2,-R2)</f>
        <v>1.0266895457199992</v>
      </c>
    </row>
    <row r="3" spans="1:19" x14ac:dyDescent="0.2">
      <c r="A3" s="4" t="s">
        <v>6</v>
      </c>
      <c r="B3" s="7"/>
      <c r="C3" s="4" t="s">
        <v>10</v>
      </c>
      <c r="D3" s="7"/>
      <c r="F3" s="4"/>
      <c r="G3" s="4"/>
      <c r="H3" s="4"/>
      <c r="I3" s="5"/>
      <c r="K3" s="4" t="s">
        <v>6</v>
      </c>
      <c r="L3" s="7"/>
      <c r="M3" s="4" t="s">
        <v>10</v>
      </c>
      <c r="N3" s="7"/>
      <c r="P3" s="4"/>
      <c r="Q3" s="4"/>
      <c r="R3" s="4"/>
      <c r="S3" s="5"/>
    </row>
    <row r="4" spans="1:19" x14ac:dyDescent="0.2">
      <c r="A4" s="4" t="s">
        <v>6</v>
      </c>
      <c r="B4" s="7"/>
      <c r="C4" s="4"/>
      <c r="D4" s="7"/>
      <c r="E4" s="4">
        <v>0</v>
      </c>
      <c r="F4" s="4"/>
      <c r="G4" s="4"/>
      <c r="H4" s="4"/>
      <c r="I4" s="5"/>
      <c r="K4" s="4" t="s">
        <v>6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7</v>
      </c>
      <c r="B5" s="7"/>
      <c r="C5" s="4" t="s">
        <v>10</v>
      </c>
      <c r="D5" s="6"/>
      <c r="E5">
        <f>P21</f>
        <v>18.071100000000001</v>
      </c>
      <c r="F5" s="4">
        <f>AVERAGE(E5:E6)</f>
        <v>18.071100000000001</v>
      </c>
      <c r="G5" s="4">
        <f>SUM(F5,-F12)</f>
        <v>-9.2321999999999989</v>
      </c>
      <c r="H5" s="4"/>
      <c r="I5" s="5"/>
      <c r="K5" s="4" t="s">
        <v>7</v>
      </c>
      <c r="L5" s="7"/>
      <c r="M5" s="4" t="s">
        <v>10</v>
      </c>
      <c r="N5" s="6"/>
      <c r="O5" s="15">
        <f>P20</f>
        <v>18.507400000000001</v>
      </c>
      <c r="P5" s="4">
        <f>AVERAGE(O5:O6)</f>
        <v>18.507400000000001</v>
      </c>
      <c r="Q5" s="4">
        <f>SUM(P5,-P12)</f>
        <v>-7.2475999999999985</v>
      </c>
      <c r="R5" s="4"/>
      <c r="S5" s="5"/>
    </row>
    <row r="6" spans="1:19" x14ac:dyDescent="0.2">
      <c r="A6" s="4" t="s">
        <v>7</v>
      </c>
      <c r="B6" s="7"/>
      <c r="C6" s="4" t="s">
        <v>10</v>
      </c>
      <c r="D6" s="4"/>
      <c r="E6" s="8" t="s">
        <v>8</v>
      </c>
      <c r="F6" s="4"/>
      <c r="G6" s="4"/>
      <c r="H6" s="4"/>
      <c r="I6" s="5"/>
      <c r="K6" s="4" t="s">
        <v>7</v>
      </c>
      <c r="L6" s="7"/>
      <c r="M6" s="4" t="s">
        <v>10</v>
      </c>
      <c r="N6" s="4"/>
      <c r="O6" s="8" t="s">
        <v>8</v>
      </c>
      <c r="P6" s="4"/>
      <c r="Q6" s="4"/>
      <c r="R6" s="4"/>
      <c r="S6" s="5"/>
    </row>
    <row r="7" spans="1:19" x14ac:dyDescent="0.2">
      <c r="A7" s="4" t="s">
        <v>7</v>
      </c>
      <c r="B7" s="7"/>
      <c r="C7" s="4"/>
      <c r="D7" s="6"/>
      <c r="E7" s="4">
        <v>0</v>
      </c>
      <c r="F7" s="4"/>
      <c r="G7" s="4"/>
      <c r="H7" s="4"/>
      <c r="I7" s="5"/>
      <c r="K7" s="4" t="s">
        <v>7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5</v>
      </c>
      <c r="B8" s="7"/>
      <c r="C8" s="4"/>
      <c r="D8" s="11"/>
      <c r="E8" s="11"/>
      <c r="F8" s="11"/>
      <c r="G8" s="4"/>
      <c r="H8" s="4"/>
      <c r="I8" s="5"/>
      <c r="K8" s="12" t="s">
        <v>5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9</v>
      </c>
      <c r="B9" s="7"/>
      <c r="C9" s="4" t="s">
        <v>31</v>
      </c>
      <c r="D9" s="7"/>
      <c r="E9" s="10">
        <f>O19</f>
        <v>25.717199999999998</v>
      </c>
      <c r="F9" s="4">
        <f>AVERAGE(E9)</f>
        <v>25.717199999999998</v>
      </c>
      <c r="G9" s="4"/>
      <c r="H9" s="4"/>
      <c r="I9" s="5"/>
      <c r="K9" s="4" t="s">
        <v>9</v>
      </c>
      <c r="L9" s="7"/>
      <c r="M9" s="4" t="s">
        <v>31</v>
      </c>
      <c r="N9" s="7"/>
      <c r="O9" s="10">
        <f>O19</f>
        <v>25.717199999999998</v>
      </c>
      <c r="P9" s="4">
        <f>AVERAGE(O9)</f>
        <v>25.717199999999998</v>
      </c>
      <c r="Q9" s="4"/>
      <c r="R9" s="4"/>
      <c r="S9" s="5"/>
    </row>
    <row r="10" spans="1:19" x14ac:dyDescent="0.2">
      <c r="A10" s="4" t="s">
        <v>6</v>
      </c>
      <c r="B10" s="7"/>
      <c r="C10" s="4" t="s">
        <v>31</v>
      </c>
      <c r="D10" s="7"/>
      <c r="F10" s="4"/>
      <c r="G10" s="4"/>
      <c r="H10" s="4"/>
      <c r="I10" s="5"/>
      <c r="K10" s="4" t="s">
        <v>6</v>
      </c>
      <c r="L10" s="7"/>
      <c r="M10" s="4" t="s">
        <v>31</v>
      </c>
      <c r="N10" s="7"/>
      <c r="P10" s="4"/>
      <c r="Q10" s="4"/>
      <c r="R10" s="4"/>
      <c r="S10" s="5"/>
    </row>
    <row r="11" spans="1:19" x14ac:dyDescent="0.2">
      <c r="A11" s="4" t="s">
        <v>6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6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7</v>
      </c>
      <c r="B12" s="7"/>
      <c r="C12" s="4" t="s">
        <v>31</v>
      </c>
      <c r="D12" s="6"/>
      <c r="E12">
        <f>O21</f>
        <v>27.3033</v>
      </c>
      <c r="F12" s="4">
        <f>AVERAGE(E12:E13)</f>
        <v>27.3033</v>
      </c>
      <c r="G12" s="4"/>
      <c r="H12" s="4"/>
      <c r="I12" s="5"/>
      <c r="K12" s="4" t="s">
        <v>7</v>
      </c>
      <c r="L12" s="7"/>
      <c r="M12" s="4" t="s">
        <v>31</v>
      </c>
      <c r="N12" s="6"/>
      <c r="O12" s="21">
        <f>O20</f>
        <v>25.754999999999999</v>
      </c>
      <c r="P12" s="4">
        <f>AVERAGE(O12:O13)</f>
        <v>25.754999999999999</v>
      </c>
      <c r="Q12" s="4"/>
      <c r="R12" s="4"/>
      <c r="S12" s="5"/>
    </row>
    <row r="13" spans="1:19" x14ac:dyDescent="0.2">
      <c r="A13" s="4" t="s">
        <v>7</v>
      </c>
      <c r="B13" s="7"/>
      <c r="C13" s="4" t="s">
        <v>31</v>
      </c>
      <c r="D13" s="6"/>
      <c r="E13" s="8" t="s">
        <v>8</v>
      </c>
      <c r="F13" s="4"/>
      <c r="G13" s="4"/>
      <c r="H13" s="4"/>
      <c r="I13" s="5"/>
      <c r="K13" s="4" t="s">
        <v>7</v>
      </c>
      <c r="L13" s="7"/>
      <c r="M13" s="4" t="s">
        <v>31</v>
      </c>
      <c r="N13" s="6"/>
      <c r="O13" s="8" t="s">
        <v>8</v>
      </c>
      <c r="P13" s="4"/>
      <c r="Q13" s="4"/>
      <c r="R13" s="4"/>
      <c r="S13" s="5"/>
    </row>
    <row r="14" spans="1:19" x14ac:dyDescent="0.2">
      <c r="A14" s="4" t="s">
        <v>7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7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6</v>
      </c>
      <c r="B15" s="3" t="s">
        <v>5</v>
      </c>
      <c r="C15" s="4"/>
      <c r="D15" s="3"/>
      <c r="E15" s="3"/>
      <c r="F15" s="3"/>
      <c r="G15" s="3"/>
      <c r="H15" s="3"/>
      <c r="I15" s="2"/>
      <c r="K15" s="4" t="s">
        <v>6</v>
      </c>
      <c r="L15" s="3" t="s">
        <v>5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21</v>
      </c>
      <c r="B17" s="19" t="s">
        <v>20</v>
      </c>
      <c r="C17" s="19" t="s">
        <v>19</v>
      </c>
      <c r="D17" s="19" t="s">
        <v>18</v>
      </c>
      <c r="E17" s="19" t="s">
        <v>17</v>
      </c>
      <c r="F17" s="19" t="s">
        <v>16</v>
      </c>
      <c r="G17" s="19" t="s">
        <v>40</v>
      </c>
      <c r="H17" s="19" t="s">
        <v>41</v>
      </c>
      <c r="I17" s="18" t="s">
        <v>13</v>
      </c>
    </row>
    <row r="18" spans="1:16" x14ac:dyDescent="0.2">
      <c r="A18" s="17" t="s">
        <v>32</v>
      </c>
      <c r="B18" s="16" t="s">
        <v>44</v>
      </c>
      <c r="C18" s="4" t="s">
        <v>10</v>
      </c>
      <c r="D18" s="4"/>
      <c r="E18" s="15">
        <f>P19</f>
        <v>18.5076</v>
      </c>
      <c r="F18" s="4">
        <f>AVERAGE(E18:E19)</f>
        <v>18.5076</v>
      </c>
      <c r="G18" s="4">
        <f>SUM(F18,-F25)</f>
        <v>-7.2095999999999982</v>
      </c>
      <c r="H18" s="4">
        <f>SUM(G21,-G18)</f>
        <v>-2.0460000000000029</v>
      </c>
      <c r="I18" s="14">
        <f>POWER(2,-H18)</f>
        <v>4.1295941419329747</v>
      </c>
      <c r="O18" s="13" t="s">
        <v>31</v>
      </c>
      <c r="P18" s="13" t="s">
        <v>10</v>
      </c>
    </row>
    <row r="19" spans="1:16" x14ac:dyDescent="0.2">
      <c r="A19" s="4" t="s">
        <v>6</v>
      </c>
      <c r="B19" s="7"/>
      <c r="C19" s="4" t="s">
        <v>10</v>
      </c>
      <c r="D19" s="7"/>
      <c r="E19" s="8" t="s">
        <v>8</v>
      </c>
      <c r="F19" s="4"/>
      <c r="G19" s="4"/>
      <c r="H19" s="4"/>
      <c r="I19" s="5"/>
      <c r="N19" s="25" t="s">
        <v>90</v>
      </c>
      <c r="O19" s="25">
        <v>25.717199999999998</v>
      </c>
      <c r="P19" s="25">
        <v>18.5076</v>
      </c>
    </row>
    <row r="20" spans="1:16" x14ac:dyDescent="0.2">
      <c r="A20" s="4" t="s">
        <v>6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90</v>
      </c>
      <c r="O20" s="25">
        <v>25.754999999999999</v>
      </c>
      <c r="P20" s="25">
        <v>18.507400000000001</v>
      </c>
    </row>
    <row r="21" spans="1:16" x14ac:dyDescent="0.2">
      <c r="A21" s="4" t="s">
        <v>7</v>
      </c>
      <c r="B21" s="7"/>
      <c r="C21" s="4" t="s">
        <v>10</v>
      </c>
      <c r="D21" s="6"/>
      <c r="E21">
        <f>P22</f>
        <v>18.097999999999999</v>
      </c>
      <c r="F21" s="4">
        <f>AVERAGE(E21:E22)</f>
        <v>18.097999999999999</v>
      </c>
      <c r="G21" s="4">
        <f>SUM(F21,-F28)</f>
        <v>-9.2556000000000012</v>
      </c>
      <c r="H21" s="4"/>
      <c r="I21" s="5"/>
      <c r="N21" s="25" t="s">
        <v>29</v>
      </c>
      <c r="O21" s="25">
        <v>27.3033</v>
      </c>
      <c r="P21" s="25">
        <v>18.071100000000001</v>
      </c>
    </row>
    <row r="22" spans="1:16" x14ac:dyDescent="0.2">
      <c r="A22" s="4" t="s">
        <v>7</v>
      </c>
      <c r="B22" s="7"/>
      <c r="C22" s="4" t="s">
        <v>10</v>
      </c>
      <c r="D22" s="4"/>
      <c r="E22" s="8" t="s">
        <v>8</v>
      </c>
      <c r="F22" s="4"/>
      <c r="G22" s="4"/>
      <c r="H22" s="4"/>
      <c r="I22" s="5"/>
      <c r="N22" s="25" t="s">
        <v>29</v>
      </c>
      <c r="O22" s="25">
        <v>27.3536</v>
      </c>
      <c r="P22" s="25">
        <v>18.097999999999999</v>
      </c>
    </row>
    <row r="23" spans="1:16" x14ac:dyDescent="0.2">
      <c r="A23" s="4" t="s">
        <v>7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5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9</v>
      </c>
      <c r="B25" s="7"/>
      <c r="C25" s="4" t="s">
        <v>31</v>
      </c>
      <c r="D25" s="7"/>
      <c r="E25" s="10">
        <f>O19</f>
        <v>25.717199999999998</v>
      </c>
      <c r="F25" s="4">
        <f>AVERAGE(E25:E26)</f>
        <v>25.717199999999998</v>
      </c>
      <c r="G25" s="4"/>
      <c r="H25" s="4"/>
      <c r="I25" s="5"/>
    </row>
    <row r="26" spans="1:16" x14ac:dyDescent="0.2">
      <c r="A26" s="4" t="s">
        <v>6</v>
      </c>
      <c r="B26" s="7"/>
      <c r="C26" s="4" t="s">
        <v>31</v>
      </c>
      <c r="D26" s="7"/>
      <c r="E26" s="8" t="s">
        <v>8</v>
      </c>
      <c r="F26" s="4"/>
      <c r="G26" s="4"/>
      <c r="H26" s="4"/>
      <c r="I26" s="5"/>
    </row>
    <row r="27" spans="1:16" x14ac:dyDescent="0.2">
      <c r="A27" s="4" t="s">
        <v>6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7</v>
      </c>
      <c r="B28" s="7"/>
      <c r="C28" s="4" t="s">
        <v>31</v>
      </c>
      <c r="D28" s="6"/>
      <c r="E28">
        <f>O22</f>
        <v>27.3536</v>
      </c>
      <c r="F28" s="4">
        <f>AVERAGE(E28:E29)</f>
        <v>27.3536</v>
      </c>
      <c r="G28" s="4"/>
      <c r="H28" s="4"/>
      <c r="I28" s="5"/>
    </row>
    <row r="29" spans="1:16" x14ac:dyDescent="0.2">
      <c r="A29" s="4" t="s">
        <v>7</v>
      </c>
      <c r="B29" s="7"/>
      <c r="C29" s="4" t="s">
        <v>31</v>
      </c>
      <c r="D29" s="6"/>
      <c r="E29" s="8" t="s">
        <v>8</v>
      </c>
      <c r="F29" s="4"/>
      <c r="G29" s="4"/>
      <c r="H29" s="4"/>
      <c r="I29" s="5"/>
    </row>
    <row r="30" spans="1:16" x14ac:dyDescent="0.2">
      <c r="A30" s="4" t="s">
        <v>7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6</v>
      </c>
      <c r="B31" s="3" t="s">
        <v>5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21</v>
      </c>
      <c r="B34" s="19" t="s">
        <v>20</v>
      </c>
      <c r="C34" s="19" t="s">
        <v>19</v>
      </c>
      <c r="D34" s="19" t="s">
        <v>18</v>
      </c>
      <c r="E34" s="19" t="s">
        <v>17</v>
      </c>
      <c r="F34" s="19" t="s">
        <v>16</v>
      </c>
      <c r="G34" s="19" t="s">
        <v>40</v>
      </c>
      <c r="H34" s="19" t="s">
        <v>41</v>
      </c>
      <c r="I34" s="18" t="s">
        <v>13</v>
      </c>
      <c r="K34" s="20" t="s">
        <v>21</v>
      </c>
      <c r="L34" s="19" t="s">
        <v>20</v>
      </c>
      <c r="M34" s="19" t="s">
        <v>19</v>
      </c>
      <c r="N34" s="19" t="s">
        <v>18</v>
      </c>
      <c r="O34" s="19" t="s">
        <v>17</v>
      </c>
      <c r="P34" s="19" t="s">
        <v>16</v>
      </c>
      <c r="Q34" s="19" t="s">
        <v>40</v>
      </c>
      <c r="R34" s="19" t="s">
        <v>41</v>
      </c>
      <c r="S34" s="18" t="s">
        <v>13</v>
      </c>
    </row>
    <row r="35" spans="1:19" x14ac:dyDescent="0.2">
      <c r="A35" s="17" t="s">
        <v>27</v>
      </c>
      <c r="B35" s="16" t="s">
        <v>42</v>
      </c>
      <c r="C35" s="4" t="s">
        <v>10</v>
      </c>
      <c r="D35" s="4"/>
      <c r="E35" s="15">
        <f>P53</f>
        <v>20.621700000000001</v>
      </c>
      <c r="F35" s="4">
        <f>AVERAGE(E35)</f>
        <v>20.621700000000001</v>
      </c>
      <c r="G35" s="4">
        <f>SUM(F35,-F42)</f>
        <v>-6.0464999999999982</v>
      </c>
      <c r="H35" s="4">
        <f>SUM(G38,-G35)</f>
        <v>-2.8706000000000031</v>
      </c>
      <c r="I35" s="14">
        <f>POWER(2,-H35)</f>
        <v>7.3136926486868239</v>
      </c>
      <c r="K35" s="17" t="s">
        <v>46</v>
      </c>
      <c r="L35" s="16" t="s">
        <v>42</v>
      </c>
      <c r="M35" s="4" t="s">
        <v>10</v>
      </c>
      <c r="N35" s="4"/>
      <c r="O35" s="15">
        <f>P53</f>
        <v>20.621700000000001</v>
      </c>
      <c r="P35" s="4">
        <f>AVERAGE(O35)</f>
        <v>20.621700000000001</v>
      </c>
      <c r="Q35" s="4">
        <f>SUM(P35,-P42)</f>
        <v>-6.0464999999999982</v>
      </c>
      <c r="R35" s="4">
        <f>SUM(Q38,-Q35)</f>
        <v>3.259999999999863E-2</v>
      </c>
      <c r="S35" s="14">
        <f>POWER(2,-R35)</f>
        <v>0.97765679285663631</v>
      </c>
    </row>
    <row r="36" spans="1:19" x14ac:dyDescent="0.2">
      <c r="A36" s="4" t="s">
        <v>6</v>
      </c>
      <c r="B36" s="7"/>
      <c r="C36" s="4" t="s">
        <v>10</v>
      </c>
      <c r="D36" s="7"/>
      <c r="F36" s="4"/>
      <c r="G36" s="4"/>
      <c r="H36" s="4"/>
      <c r="I36" s="5"/>
      <c r="K36" s="4" t="s">
        <v>6</v>
      </c>
      <c r="L36" s="7"/>
      <c r="M36" s="4" t="s">
        <v>10</v>
      </c>
      <c r="N36" s="7"/>
      <c r="P36" s="4"/>
      <c r="Q36" s="4"/>
      <c r="R36" s="4"/>
      <c r="S36" s="5"/>
    </row>
    <row r="37" spans="1:19" x14ac:dyDescent="0.2">
      <c r="A37" s="4" t="s">
        <v>6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6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7</v>
      </c>
      <c r="B38" s="7"/>
      <c r="C38" s="4" t="s">
        <v>10</v>
      </c>
      <c r="D38" s="6"/>
      <c r="E38">
        <f>P55</f>
        <v>17.395499999999998</v>
      </c>
      <c r="F38" s="4">
        <f>AVERAGE(E38:E39)</f>
        <v>17.395499999999998</v>
      </c>
      <c r="G38" s="4">
        <f>SUM(F38,-F45)</f>
        <v>-8.9171000000000014</v>
      </c>
      <c r="H38" s="4"/>
      <c r="I38" s="5"/>
      <c r="K38" s="4" t="s">
        <v>7</v>
      </c>
      <c r="L38" s="7"/>
      <c r="M38" s="4" t="s">
        <v>10</v>
      </c>
      <c r="N38" s="6"/>
      <c r="O38" s="15">
        <f>P54</f>
        <v>20.615400000000001</v>
      </c>
      <c r="P38" s="4">
        <f>AVERAGE(O38:O39)</f>
        <v>20.615400000000001</v>
      </c>
      <c r="Q38" s="4">
        <f>SUM(P38,-P45)</f>
        <v>-6.0138999999999996</v>
      </c>
      <c r="R38" s="4"/>
      <c r="S38" s="5"/>
    </row>
    <row r="39" spans="1:19" x14ac:dyDescent="0.2">
      <c r="A39" s="4" t="s">
        <v>7</v>
      </c>
      <c r="B39" s="7"/>
      <c r="C39" s="4" t="s">
        <v>10</v>
      </c>
      <c r="D39" s="4"/>
      <c r="E39" s="8" t="s">
        <v>8</v>
      </c>
      <c r="F39" s="4"/>
      <c r="G39" s="4"/>
      <c r="H39" s="4"/>
      <c r="I39" s="5"/>
      <c r="K39" s="4" t="s">
        <v>7</v>
      </c>
      <c r="L39" s="7"/>
      <c r="M39" s="4" t="s">
        <v>10</v>
      </c>
      <c r="N39" s="4"/>
      <c r="O39" s="8" t="s">
        <v>8</v>
      </c>
      <c r="P39" s="4"/>
      <c r="Q39" s="4"/>
      <c r="R39" s="4"/>
      <c r="S39" s="5"/>
    </row>
    <row r="40" spans="1:19" x14ac:dyDescent="0.2">
      <c r="A40" s="4" t="s">
        <v>7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7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5</v>
      </c>
      <c r="B41" s="7"/>
      <c r="C41" s="4"/>
      <c r="D41" s="11"/>
      <c r="E41" s="11"/>
      <c r="F41" s="11"/>
      <c r="G41" s="4"/>
      <c r="H41" s="4"/>
      <c r="I41" s="5"/>
      <c r="K41" s="12" t="s">
        <v>5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9</v>
      </c>
      <c r="B42" s="7"/>
      <c r="C42" s="4" t="s">
        <v>31</v>
      </c>
      <c r="D42" s="7"/>
      <c r="E42" s="10">
        <f>O53</f>
        <v>26.668199999999999</v>
      </c>
      <c r="F42" s="4">
        <f>AVERAGE(E42)</f>
        <v>26.668199999999999</v>
      </c>
      <c r="G42" s="4"/>
      <c r="H42" s="4"/>
      <c r="I42" s="5"/>
      <c r="K42" s="4" t="s">
        <v>9</v>
      </c>
      <c r="L42" s="7"/>
      <c r="M42" s="4" t="s">
        <v>31</v>
      </c>
      <c r="N42" s="7"/>
      <c r="O42" s="10">
        <f>O53</f>
        <v>26.668199999999999</v>
      </c>
      <c r="P42" s="4">
        <f>AVERAGE(O42)</f>
        <v>26.668199999999999</v>
      </c>
      <c r="Q42" s="4"/>
      <c r="R42" s="4"/>
      <c r="S42" s="5"/>
    </row>
    <row r="43" spans="1:19" x14ac:dyDescent="0.2">
      <c r="A43" s="4" t="s">
        <v>6</v>
      </c>
      <c r="B43" s="7"/>
      <c r="C43" s="4" t="s">
        <v>31</v>
      </c>
      <c r="D43" s="7"/>
      <c r="F43" s="4"/>
      <c r="G43" s="4"/>
      <c r="H43" s="4"/>
      <c r="I43" s="5"/>
      <c r="K43" s="4" t="s">
        <v>6</v>
      </c>
      <c r="L43" s="7"/>
      <c r="M43" s="4" t="s">
        <v>31</v>
      </c>
      <c r="N43" s="7"/>
      <c r="P43" s="4"/>
      <c r="Q43" s="4"/>
      <c r="R43" s="4"/>
      <c r="S43" s="5"/>
    </row>
    <row r="44" spans="1:19" x14ac:dyDescent="0.2">
      <c r="A44" s="4" t="s">
        <v>6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6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7</v>
      </c>
      <c r="B45" s="7"/>
      <c r="C45" s="4" t="s">
        <v>31</v>
      </c>
      <c r="D45" s="6"/>
      <c r="E45">
        <f>O55</f>
        <v>26.3126</v>
      </c>
      <c r="F45" s="4">
        <f>AVERAGE(E45:E46)</f>
        <v>26.3126</v>
      </c>
      <c r="G45" s="4"/>
      <c r="H45" s="4"/>
      <c r="I45" s="5"/>
      <c r="K45" s="4" t="s">
        <v>7</v>
      </c>
      <c r="L45" s="7"/>
      <c r="M45" s="4" t="s">
        <v>31</v>
      </c>
      <c r="N45" s="6"/>
      <c r="O45" s="21">
        <f>O54</f>
        <v>26.629300000000001</v>
      </c>
      <c r="P45" s="4">
        <f>AVERAGE(O45:O46)</f>
        <v>26.629300000000001</v>
      </c>
      <c r="Q45" s="4"/>
      <c r="R45" s="4"/>
      <c r="S45" s="5"/>
    </row>
    <row r="46" spans="1:19" x14ac:dyDescent="0.2">
      <c r="A46" s="4" t="s">
        <v>7</v>
      </c>
      <c r="B46" s="7"/>
      <c r="C46" s="4" t="s">
        <v>31</v>
      </c>
      <c r="D46" s="6"/>
      <c r="E46" s="8" t="s">
        <v>8</v>
      </c>
      <c r="F46" s="4"/>
      <c r="G46" s="4"/>
      <c r="H46" s="4"/>
      <c r="I46" s="5"/>
      <c r="K46" s="4" t="s">
        <v>7</v>
      </c>
      <c r="L46" s="7"/>
      <c r="M46" s="4" t="s">
        <v>31</v>
      </c>
      <c r="N46" s="6"/>
      <c r="O46" s="8" t="s">
        <v>8</v>
      </c>
      <c r="P46" s="4"/>
      <c r="Q46" s="4"/>
      <c r="R46" s="4"/>
      <c r="S46" s="5"/>
    </row>
    <row r="47" spans="1:19" x14ac:dyDescent="0.2">
      <c r="A47" s="4" t="s">
        <v>7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7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6</v>
      </c>
      <c r="B48" s="3" t="s">
        <v>5</v>
      </c>
      <c r="C48" s="4"/>
      <c r="D48" s="3"/>
      <c r="E48" s="3"/>
      <c r="F48" s="3"/>
      <c r="G48" s="3"/>
      <c r="H48" s="3"/>
      <c r="I48" s="2"/>
      <c r="K48" s="4" t="s">
        <v>6</v>
      </c>
      <c r="L48" s="3" t="s">
        <v>5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21</v>
      </c>
      <c r="B50" s="19" t="s">
        <v>20</v>
      </c>
      <c r="C50" s="19" t="s">
        <v>19</v>
      </c>
      <c r="D50" s="19" t="s">
        <v>18</v>
      </c>
      <c r="E50" s="19" t="s">
        <v>17</v>
      </c>
      <c r="F50" s="19" t="s">
        <v>16</v>
      </c>
      <c r="G50" s="19" t="s">
        <v>40</v>
      </c>
      <c r="H50" s="19" t="s">
        <v>41</v>
      </c>
      <c r="I50" s="18" t="s">
        <v>13</v>
      </c>
    </row>
    <row r="51" spans="1:16" x14ac:dyDescent="0.2">
      <c r="A51" s="17" t="s">
        <v>27</v>
      </c>
      <c r="B51" s="16" t="s">
        <v>44</v>
      </c>
      <c r="C51" s="4" t="s">
        <v>10</v>
      </c>
      <c r="D51" s="4"/>
      <c r="E51" s="15">
        <f>P53</f>
        <v>20.621700000000001</v>
      </c>
      <c r="F51" s="4">
        <f>AVERAGE(E51:E52)</f>
        <v>20.621700000000001</v>
      </c>
      <c r="G51" s="4">
        <f>SUM(F51,-F58)</f>
        <v>-6.0464999999999982</v>
      </c>
      <c r="H51" s="4">
        <f>SUM(G54,-G51)</f>
        <v>-2.9527000000000001</v>
      </c>
      <c r="I51" s="14">
        <f>POWER(2,-H51)</f>
        <v>7.7419661511511038</v>
      </c>
    </row>
    <row r="52" spans="1:16" x14ac:dyDescent="0.2">
      <c r="A52" s="4" t="s">
        <v>6</v>
      </c>
      <c r="B52" s="7"/>
      <c r="C52" s="4" t="s">
        <v>10</v>
      </c>
      <c r="D52" s="7"/>
      <c r="E52" s="8" t="s">
        <v>8</v>
      </c>
      <c r="F52" s="4"/>
      <c r="G52" s="4"/>
      <c r="H52" s="4"/>
      <c r="I52" s="5"/>
      <c r="O52" s="13" t="s">
        <v>31</v>
      </c>
      <c r="P52" s="13" t="s">
        <v>10</v>
      </c>
    </row>
    <row r="53" spans="1:16" x14ac:dyDescent="0.2">
      <c r="A53" s="4" t="s">
        <v>6</v>
      </c>
      <c r="B53" s="7"/>
      <c r="C53" s="4"/>
      <c r="D53" s="7"/>
      <c r="E53" s="4">
        <v>0</v>
      </c>
      <c r="F53" s="4"/>
      <c r="G53" s="4"/>
      <c r="H53" s="4"/>
      <c r="I53" s="5"/>
      <c r="N53" t="s">
        <v>91</v>
      </c>
      <c r="O53">
        <v>26.668199999999999</v>
      </c>
      <c r="P53">
        <v>20.621700000000001</v>
      </c>
    </row>
    <row r="54" spans="1:16" x14ac:dyDescent="0.2">
      <c r="A54" s="4" t="s">
        <v>7</v>
      </c>
      <c r="B54" s="7"/>
      <c r="C54" s="4" t="s">
        <v>10</v>
      </c>
      <c r="D54" s="6"/>
      <c r="E54">
        <f>P56</f>
        <v>17.375800000000002</v>
      </c>
      <c r="F54" s="4">
        <f>AVERAGE(E54:E55)</f>
        <v>17.375800000000002</v>
      </c>
      <c r="G54" s="4">
        <f>SUM(F54,-F61)</f>
        <v>-8.9991999999999983</v>
      </c>
      <c r="H54" s="4"/>
      <c r="I54" s="5"/>
      <c r="N54" t="s">
        <v>91</v>
      </c>
      <c r="O54">
        <v>26.629300000000001</v>
      </c>
      <c r="P54">
        <v>20.615400000000001</v>
      </c>
    </row>
    <row r="55" spans="1:16" x14ac:dyDescent="0.2">
      <c r="A55" s="4" t="s">
        <v>7</v>
      </c>
      <c r="B55" s="7"/>
      <c r="C55" s="4" t="s">
        <v>10</v>
      </c>
      <c r="D55" s="4"/>
      <c r="E55" s="8" t="s">
        <v>8</v>
      </c>
      <c r="F55" s="4"/>
      <c r="G55" s="4"/>
      <c r="H55" s="4"/>
      <c r="I55" s="5"/>
      <c r="N55" t="s">
        <v>82</v>
      </c>
      <c r="O55">
        <v>26.3126</v>
      </c>
      <c r="P55">
        <v>17.395499999999998</v>
      </c>
    </row>
    <row r="56" spans="1:16" x14ac:dyDescent="0.2">
      <c r="A56" s="4" t="s">
        <v>7</v>
      </c>
      <c r="B56" s="7"/>
      <c r="C56" s="4"/>
      <c r="D56" s="6"/>
      <c r="E56" s="4">
        <v>0</v>
      </c>
      <c r="F56" s="4"/>
      <c r="G56" s="4"/>
      <c r="H56" s="4"/>
      <c r="I56" s="5"/>
      <c r="N56" t="s">
        <v>82</v>
      </c>
      <c r="O56">
        <v>26.375</v>
      </c>
      <c r="P56">
        <v>17.375800000000002</v>
      </c>
    </row>
    <row r="57" spans="1:16" ht="17" thickBot="1" x14ac:dyDescent="0.25">
      <c r="A57" s="12" t="s">
        <v>5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9</v>
      </c>
      <c r="B58" s="7"/>
      <c r="C58" s="4" t="s">
        <v>31</v>
      </c>
      <c r="D58" s="7"/>
      <c r="E58" s="10">
        <f>O53</f>
        <v>26.668199999999999</v>
      </c>
      <c r="F58" s="4">
        <f>AVERAGE(E58:E59)</f>
        <v>26.668199999999999</v>
      </c>
      <c r="G58" s="4"/>
      <c r="H58" s="4"/>
      <c r="I58" s="5"/>
    </row>
    <row r="59" spans="1:16" x14ac:dyDescent="0.2">
      <c r="A59" s="4" t="s">
        <v>6</v>
      </c>
      <c r="B59" s="7"/>
      <c r="C59" s="4" t="s">
        <v>31</v>
      </c>
      <c r="D59" s="7"/>
      <c r="E59" s="8" t="s">
        <v>8</v>
      </c>
      <c r="F59" s="4"/>
      <c r="G59" s="4"/>
      <c r="H59" s="4"/>
      <c r="I59" s="5"/>
    </row>
    <row r="60" spans="1:16" x14ac:dyDescent="0.2">
      <c r="A60" s="4" t="s">
        <v>6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7</v>
      </c>
      <c r="B61" s="7"/>
      <c r="C61" s="4" t="s">
        <v>31</v>
      </c>
      <c r="D61" s="6"/>
      <c r="E61">
        <f>O56</f>
        <v>26.375</v>
      </c>
      <c r="F61" s="4">
        <f>AVERAGE(E61:E62)</f>
        <v>26.375</v>
      </c>
      <c r="G61" s="4"/>
      <c r="H61" s="4"/>
      <c r="I61" s="5"/>
    </row>
    <row r="62" spans="1:16" x14ac:dyDescent="0.2">
      <c r="A62" s="4" t="s">
        <v>7</v>
      </c>
      <c r="B62" s="7"/>
      <c r="C62" s="4" t="s">
        <v>31</v>
      </c>
      <c r="D62" s="6"/>
      <c r="E62" s="8" t="s">
        <v>8</v>
      </c>
      <c r="F62" s="4"/>
      <c r="G62" s="4"/>
      <c r="H62" s="4"/>
      <c r="I62" s="5"/>
    </row>
    <row r="63" spans="1:16" x14ac:dyDescent="0.2">
      <c r="A63" s="4" t="s">
        <v>7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6</v>
      </c>
      <c r="B64" s="3" t="s">
        <v>5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21</v>
      </c>
      <c r="B66" s="19" t="s">
        <v>20</v>
      </c>
      <c r="C66" s="19" t="s">
        <v>19</v>
      </c>
      <c r="D66" s="19" t="s">
        <v>18</v>
      </c>
      <c r="E66" s="19" t="s">
        <v>17</v>
      </c>
      <c r="F66" s="19" t="s">
        <v>16</v>
      </c>
      <c r="G66" s="19" t="s">
        <v>40</v>
      </c>
      <c r="H66" s="19" t="s">
        <v>41</v>
      </c>
      <c r="I66" s="18" t="s">
        <v>13</v>
      </c>
      <c r="K66" s="20" t="s">
        <v>21</v>
      </c>
      <c r="L66" s="19" t="s">
        <v>20</v>
      </c>
      <c r="M66" s="19" t="s">
        <v>19</v>
      </c>
      <c r="N66" s="19" t="s">
        <v>18</v>
      </c>
      <c r="O66" s="19" t="s">
        <v>17</v>
      </c>
      <c r="P66" s="19" t="s">
        <v>16</v>
      </c>
      <c r="Q66" s="19" t="s">
        <v>40</v>
      </c>
      <c r="R66" s="19" t="s">
        <v>41</v>
      </c>
      <c r="S66" s="18" t="s">
        <v>13</v>
      </c>
      <c r="BF66" s="20" t="s">
        <v>21</v>
      </c>
      <c r="BG66" s="19" t="s">
        <v>20</v>
      </c>
      <c r="BH66" s="19" t="s">
        <v>19</v>
      </c>
      <c r="BI66" s="19" t="s">
        <v>18</v>
      </c>
      <c r="BJ66" s="19" t="s">
        <v>17</v>
      </c>
      <c r="BK66" s="19" t="s">
        <v>16</v>
      </c>
      <c r="BL66" s="19" t="s">
        <v>40</v>
      </c>
      <c r="BM66" s="19" t="s">
        <v>41</v>
      </c>
      <c r="BN66" s="18" t="s">
        <v>13</v>
      </c>
      <c r="BP66" s="20" t="s">
        <v>21</v>
      </c>
      <c r="BQ66" s="19" t="s">
        <v>20</v>
      </c>
      <c r="BR66" s="19" t="s">
        <v>19</v>
      </c>
      <c r="BS66" s="19" t="s">
        <v>18</v>
      </c>
      <c r="BT66" s="19" t="s">
        <v>17</v>
      </c>
      <c r="BU66" s="19" t="s">
        <v>16</v>
      </c>
      <c r="BV66" s="19" t="s">
        <v>40</v>
      </c>
      <c r="BW66" s="19" t="s">
        <v>41</v>
      </c>
      <c r="BX66" s="18" t="s">
        <v>13</v>
      </c>
    </row>
    <row r="67" spans="1:76" x14ac:dyDescent="0.2">
      <c r="A67" s="17" t="s">
        <v>34</v>
      </c>
      <c r="B67" s="16" t="s">
        <v>42</v>
      </c>
      <c r="C67" s="4" t="s">
        <v>10</v>
      </c>
      <c r="D67" s="4"/>
      <c r="E67" s="15">
        <f>P87</f>
        <v>20.677900000000001</v>
      </c>
      <c r="F67" s="4">
        <f>AVERAGE(E67)</f>
        <v>20.677900000000001</v>
      </c>
      <c r="G67" s="4">
        <f>SUM(F67,-F74)</f>
        <v>-5.3124000000000002</v>
      </c>
      <c r="H67" s="4">
        <f>SUM(G70,-G67)</f>
        <v>-4.9235999999999969</v>
      </c>
      <c r="I67" s="14">
        <f>POWER(2,-H67)</f>
        <v>30.349482254644123</v>
      </c>
      <c r="K67" s="17" t="s">
        <v>48</v>
      </c>
      <c r="L67" s="16" t="s">
        <v>42</v>
      </c>
      <c r="M67" s="4" t="s">
        <v>10</v>
      </c>
      <c r="N67" s="4"/>
      <c r="O67" s="15">
        <f>P87</f>
        <v>20.677900000000001</v>
      </c>
      <c r="P67" s="4">
        <f>AVERAGE(O67)</f>
        <v>20.677900000000001</v>
      </c>
      <c r="Q67" s="4">
        <f>SUM(P67,-P74)</f>
        <v>-5.3124000000000002</v>
      </c>
      <c r="R67" s="4">
        <f>SUM(Q70,-Q67)</f>
        <v>0</v>
      </c>
      <c r="S67" s="14">
        <f>POWER(2,-R67)</f>
        <v>1</v>
      </c>
      <c r="BF67" s="17" t="s">
        <v>27</v>
      </c>
      <c r="BG67" s="16" t="s">
        <v>42</v>
      </c>
      <c r="BH67" s="4" t="s">
        <v>10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46</v>
      </c>
      <c r="BQ67" s="16" t="s">
        <v>42</v>
      </c>
      <c r="BR67" s="4" t="s">
        <v>10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6</v>
      </c>
      <c r="B68" s="7"/>
      <c r="C68" s="4" t="s">
        <v>10</v>
      </c>
      <c r="D68" s="7"/>
      <c r="F68" s="4"/>
      <c r="G68" s="4"/>
      <c r="H68" s="4"/>
      <c r="I68" s="5"/>
      <c r="K68" s="4" t="s">
        <v>6</v>
      </c>
      <c r="L68" s="7"/>
      <c r="M68" s="4" t="s">
        <v>10</v>
      </c>
      <c r="N68" s="7"/>
      <c r="P68" s="4"/>
      <c r="Q68" s="4"/>
      <c r="R68" s="4"/>
      <c r="S68" s="5"/>
      <c r="BF68" s="4" t="s">
        <v>6</v>
      </c>
      <c r="BG68" s="7"/>
      <c r="BH68" s="4" t="s">
        <v>10</v>
      </c>
      <c r="BI68" s="7"/>
      <c r="BK68" s="4"/>
      <c r="BL68" s="4"/>
      <c r="BM68" s="4"/>
      <c r="BN68" s="5"/>
      <c r="BP68" s="4" t="s">
        <v>6</v>
      </c>
      <c r="BQ68" s="7"/>
      <c r="BR68" s="4" t="s">
        <v>10</v>
      </c>
      <c r="BS68" s="7"/>
      <c r="BU68" s="4"/>
      <c r="BV68" s="4"/>
      <c r="BW68" s="4"/>
      <c r="BX68" s="5"/>
    </row>
    <row r="69" spans="1:76" x14ac:dyDescent="0.2">
      <c r="A69" s="4" t="s">
        <v>6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6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6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6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7</v>
      </c>
      <c r="B70" s="7"/>
      <c r="C70" s="4" t="s">
        <v>10</v>
      </c>
      <c r="D70" s="6"/>
      <c r="E70">
        <f>P89</f>
        <v>18.081600000000002</v>
      </c>
      <c r="F70" s="4">
        <f>AVERAGE(E70:E71)</f>
        <v>18.081600000000002</v>
      </c>
      <c r="G70" s="4">
        <f>SUM(F70,-F77)</f>
        <v>-10.235999999999997</v>
      </c>
      <c r="H70" s="4"/>
      <c r="I70" s="5"/>
      <c r="K70" s="4" t="s">
        <v>7</v>
      </c>
      <c r="L70" s="7"/>
      <c r="M70" s="4" t="s">
        <v>10</v>
      </c>
      <c r="N70" s="6"/>
      <c r="O70" s="15">
        <f>P88</f>
        <v>20.677900000000001</v>
      </c>
      <c r="P70" s="4">
        <f>AVERAGE(O70:O71)</f>
        <v>20.677900000000001</v>
      </c>
      <c r="Q70" s="4">
        <f>SUM(P70,-P77)</f>
        <v>-5.3124000000000002</v>
      </c>
      <c r="R70" s="4"/>
      <c r="S70" s="5"/>
      <c r="BF70" s="4" t="s">
        <v>7</v>
      </c>
      <c r="BG70" s="7"/>
      <c r="BH70" s="4" t="s">
        <v>10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7</v>
      </c>
      <c r="BQ70" s="7"/>
      <c r="BR70" s="4" t="s">
        <v>10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7</v>
      </c>
      <c r="B71" s="7"/>
      <c r="C71" s="4" t="s">
        <v>10</v>
      </c>
      <c r="D71" s="4"/>
      <c r="E71" s="8" t="s">
        <v>8</v>
      </c>
      <c r="F71" s="4"/>
      <c r="G71" s="4"/>
      <c r="H71" s="4"/>
      <c r="I71" s="5"/>
      <c r="K71" s="4" t="s">
        <v>7</v>
      </c>
      <c r="L71" s="7"/>
      <c r="M71" s="4" t="s">
        <v>10</v>
      </c>
      <c r="N71" s="4"/>
      <c r="O71" s="8" t="s">
        <v>8</v>
      </c>
      <c r="P71" s="4"/>
      <c r="Q71" s="4"/>
      <c r="R71" s="4"/>
      <c r="S71" s="5"/>
      <c r="BF71" s="4" t="s">
        <v>7</v>
      </c>
      <c r="BG71" s="7"/>
      <c r="BH71" s="4" t="s">
        <v>10</v>
      </c>
      <c r="BI71" s="4"/>
      <c r="BJ71" s="8" t="s">
        <v>8</v>
      </c>
      <c r="BK71" s="4"/>
      <c r="BL71" s="4"/>
      <c r="BM71" s="4"/>
      <c r="BN71" s="5"/>
      <c r="BP71" s="4" t="s">
        <v>7</v>
      </c>
      <c r="BQ71" s="7"/>
      <c r="BR71" s="4" t="s">
        <v>10</v>
      </c>
      <c r="BS71" s="4"/>
      <c r="BT71" s="8" t="s">
        <v>8</v>
      </c>
      <c r="BU71" s="4"/>
      <c r="BV71" s="4"/>
      <c r="BW71" s="4"/>
      <c r="BX71" s="5"/>
    </row>
    <row r="72" spans="1:76" x14ac:dyDescent="0.2">
      <c r="A72" s="4" t="s">
        <v>7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7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7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7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5</v>
      </c>
      <c r="B73" s="7"/>
      <c r="C73" s="4"/>
      <c r="D73" s="11"/>
      <c r="E73" s="11"/>
      <c r="F73" s="11"/>
      <c r="G73" s="4"/>
      <c r="H73" s="4"/>
      <c r="I73" s="5"/>
      <c r="K73" s="12" t="s">
        <v>5</v>
      </c>
      <c r="L73" s="7"/>
      <c r="M73" s="4"/>
      <c r="N73" s="11"/>
      <c r="O73" s="11"/>
      <c r="P73" s="11"/>
      <c r="Q73" s="4"/>
      <c r="R73" s="4"/>
      <c r="S73" s="5"/>
      <c r="BF73" s="12" t="s">
        <v>5</v>
      </c>
      <c r="BG73" s="7"/>
      <c r="BH73" s="4"/>
      <c r="BI73" s="11"/>
      <c r="BJ73" s="11"/>
      <c r="BK73" s="11"/>
      <c r="BL73" s="4"/>
      <c r="BM73" s="4"/>
      <c r="BN73" s="5"/>
      <c r="BP73" s="12" t="s">
        <v>5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9</v>
      </c>
      <c r="B74" s="7"/>
      <c r="C74" s="4" t="s">
        <v>31</v>
      </c>
      <c r="D74" s="7"/>
      <c r="E74" s="10">
        <f>O87</f>
        <v>25.990300000000001</v>
      </c>
      <c r="F74" s="4">
        <f>AVERAGE(E74)</f>
        <v>25.990300000000001</v>
      </c>
      <c r="G74" s="4"/>
      <c r="H74" s="4"/>
      <c r="I74" s="5"/>
      <c r="K74" s="4" t="s">
        <v>9</v>
      </c>
      <c r="L74" s="7"/>
      <c r="M74" s="4" t="s">
        <v>31</v>
      </c>
      <c r="N74" s="7"/>
      <c r="O74" s="10">
        <f>O87</f>
        <v>25.990300000000001</v>
      </c>
      <c r="P74" s="4">
        <f>AVERAGE(O74)</f>
        <v>25.990300000000001</v>
      </c>
      <c r="Q74" s="4"/>
      <c r="R74" s="4"/>
      <c r="S74" s="5"/>
      <c r="BF74" s="4" t="s">
        <v>9</v>
      </c>
      <c r="BG74" s="7"/>
      <c r="BH74" s="4" t="s">
        <v>31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9</v>
      </c>
      <c r="BQ74" s="7"/>
      <c r="BR74" s="4" t="s">
        <v>31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6</v>
      </c>
      <c r="B75" s="7"/>
      <c r="C75" s="4" t="s">
        <v>31</v>
      </c>
      <c r="D75" s="7"/>
      <c r="F75" s="4"/>
      <c r="G75" s="4"/>
      <c r="H75" s="4"/>
      <c r="I75" s="5"/>
      <c r="K75" s="4" t="s">
        <v>6</v>
      </c>
      <c r="L75" s="7"/>
      <c r="M75" s="4" t="s">
        <v>31</v>
      </c>
      <c r="N75" s="7"/>
      <c r="P75" s="4"/>
      <c r="Q75" s="4"/>
      <c r="R75" s="4"/>
      <c r="S75" s="5"/>
      <c r="BF75" s="4" t="s">
        <v>6</v>
      </c>
      <c r="BG75" s="7"/>
      <c r="BH75" s="4" t="s">
        <v>31</v>
      </c>
      <c r="BI75" s="7"/>
      <c r="BK75" s="4"/>
      <c r="BL75" s="4"/>
      <c r="BM75" s="4"/>
      <c r="BN75" s="5"/>
      <c r="BP75" s="4" t="s">
        <v>6</v>
      </c>
      <c r="BQ75" s="7"/>
      <c r="BR75" s="4" t="s">
        <v>31</v>
      </c>
      <c r="BS75" s="7"/>
      <c r="BU75" s="4"/>
      <c r="BV75" s="4"/>
      <c r="BW75" s="4"/>
      <c r="BX75" s="5"/>
    </row>
    <row r="76" spans="1:76" x14ac:dyDescent="0.2">
      <c r="A76" s="4" t="s">
        <v>6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6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6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6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7</v>
      </c>
      <c r="B77" s="7"/>
      <c r="C77" s="4" t="s">
        <v>31</v>
      </c>
      <c r="D77" s="6"/>
      <c r="E77">
        <f>O89</f>
        <v>28.317599999999999</v>
      </c>
      <c r="F77" s="4">
        <f>AVERAGE(E77:E78)</f>
        <v>28.317599999999999</v>
      </c>
      <c r="G77" s="4"/>
      <c r="H77" s="4"/>
      <c r="I77" s="5"/>
      <c r="K77" s="4" t="s">
        <v>7</v>
      </c>
      <c r="L77" s="7"/>
      <c r="M77" s="4" t="s">
        <v>31</v>
      </c>
      <c r="N77" s="6"/>
      <c r="O77" s="21">
        <f>O88</f>
        <v>25.990300000000001</v>
      </c>
      <c r="P77" s="4">
        <f>AVERAGE(O77:O78)</f>
        <v>25.990300000000001</v>
      </c>
      <c r="Q77" s="4"/>
      <c r="R77" s="4"/>
      <c r="S77" s="5"/>
      <c r="BF77" s="4" t="s">
        <v>7</v>
      </c>
      <c r="BG77" s="7"/>
      <c r="BH77" s="4" t="s">
        <v>31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7</v>
      </c>
      <c r="BQ77" s="7"/>
      <c r="BR77" s="4" t="s">
        <v>31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7</v>
      </c>
      <c r="B78" s="7"/>
      <c r="C78" s="4" t="s">
        <v>31</v>
      </c>
      <c r="D78" s="6"/>
      <c r="E78" s="8" t="s">
        <v>8</v>
      </c>
      <c r="F78" s="4"/>
      <c r="G78" s="4"/>
      <c r="H78" s="4"/>
      <c r="I78" s="5"/>
      <c r="K78" s="4" t="s">
        <v>7</v>
      </c>
      <c r="L78" s="7"/>
      <c r="M78" s="4" t="s">
        <v>31</v>
      </c>
      <c r="N78" s="6"/>
      <c r="O78" s="8" t="s">
        <v>8</v>
      </c>
      <c r="P78" s="4"/>
      <c r="Q78" s="4"/>
      <c r="R78" s="4"/>
      <c r="S78" s="5"/>
      <c r="BF78" s="4" t="s">
        <v>7</v>
      </c>
      <c r="BG78" s="7"/>
      <c r="BH78" s="4" t="s">
        <v>31</v>
      </c>
      <c r="BI78" s="6"/>
      <c r="BJ78" s="8" t="s">
        <v>8</v>
      </c>
      <c r="BK78" s="4"/>
      <c r="BL78" s="4"/>
      <c r="BM78" s="4"/>
      <c r="BN78" s="5"/>
      <c r="BP78" s="4" t="s">
        <v>7</v>
      </c>
      <c r="BQ78" s="7"/>
      <c r="BR78" s="4" t="s">
        <v>31</v>
      </c>
      <c r="BS78" s="6"/>
      <c r="BT78" s="8" t="s">
        <v>8</v>
      </c>
      <c r="BU78" s="4"/>
      <c r="BV78" s="4"/>
      <c r="BW78" s="4"/>
      <c r="BX78" s="5"/>
    </row>
    <row r="79" spans="1:76" x14ac:dyDescent="0.2">
      <c r="A79" s="4" t="s">
        <v>7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7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7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7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6</v>
      </c>
      <c r="B80" s="3" t="s">
        <v>5</v>
      </c>
      <c r="C80" s="4"/>
      <c r="D80" s="3"/>
      <c r="E80" s="3"/>
      <c r="F80" s="3"/>
      <c r="G80" s="3"/>
      <c r="H80" s="3"/>
      <c r="I80" s="2"/>
      <c r="K80" s="4" t="s">
        <v>6</v>
      </c>
      <c r="L80" s="3" t="s">
        <v>5</v>
      </c>
      <c r="M80" s="4"/>
      <c r="N80" s="3"/>
      <c r="O80" s="3"/>
      <c r="P80" s="3"/>
      <c r="Q80" s="3"/>
      <c r="R80" s="3"/>
      <c r="S80" s="2"/>
      <c r="BF80" s="4" t="s">
        <v>6</v>
      </c>
      <c r="BG80" s="3" t="s">
        <v>5</v>
      </c>
      <c r="BH80" s="4"/>
      <c r="BI80" s="3"/>
      <c r="BJ80" s="3"/>
      <c r="BK80" s="3"/>
      <c r="BL80" s="3"/>
      <c r="BM80" s="3"/>
      <c r="BN80" s="2"/>
      <c r="BP80" s="4" t="s">
        <v>6</v>
      </c>
      <c r="BQ80" s="3" t="s">
        <v>5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21</v>
      </c>
      <c r="B82" s="19" t="s">
        <v>20</v>
      </c>
      <c r="C82" s="19" t="s">
        <v>19</v>
      </c>
      <c r="D82" s="19" t="s">
        <v>18</v>
      </c>
      <c r="E82" s="19" t="s">
        <v>17</v>
      </c>
      <c r="F82" s="19" t="s">
        <v>16</v>
      </c>
      <c r="G82" s="19" t="s">
        <v>40</v>
      </c>
      <c r="H82" s="19" t="s">
        <v>41</v>
      </c>
      <c r="I82" s="18" t="s">
        <v>13</v>
      </c>
      <c r="BF82" s="20" t="s">
        <v>21</v>
      </c>
      <c r="BG82" s="19" t="s">
        <v>20</v>
      </c>
      <c r="BH82" s="19" t="s">
        <v>19</v>
      </c>
      <c r="BI82" s="19" t="s">
        <v>18</v>
      </c>
      <c r="BJ82" s="19" t="s">
        <v>17</v>
      </c>
      <c r="BK82" s="19" t="s">
        <v>16</v>
      </c>
      <c r="BL82" s="19" t="s">
        <v>40</v>
      </c>
      <c r="BM82" s="19" t="s">
        <v>41</v>
      </c>
      <c r="BN82" s="18" t="s">
        <v>13</v>
      </c>
    </row>
    <row r="83" spans="1:73" x14ac:dyDescent="0.2">
      <c r="A83" s="17" t="s">
        <v>34</v>
      </c>
      <c r="B83" s="16" t="s">
        <v>44</v>
      </c>
      <c r="C83" s="4" t="s">
        <v>10</v>
      </c>
      <c r="D83" s="4"/>
      <c r="E83" s="15">
        <f>P87</f>
        <v>20.677900000000001</v>
      </c>
      <c r="F83" s="4">
        <f>AVERAGE(E83:E84)</f>
        <v>20.677900000000001</v>
      </c>
      <c r="G83" s="4">
        <f>SUM(F83,-F90)</f>
        <v>-5.3124000000000002</v>
      </c>
      <c r="H83" s="4">
        <f>SUM(G86,-G83)</f>
        <v>-4.7484999999999999</v>
      </c>
      <c r="I83" s="14">
        <f>POWER(2,-H83)</f>
        <v>26.880722308473231</v>
      </c>
      <c r="BF83" s="17" t="s">
        <v>27</v>
      </c>
      <c r="BG83" s="16" t="s">
        <v>44</v>
      </c>
      <c r="BH83" s="4" t="s">
        <v>10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6</v>
      </c>
      <c r="B84" s="7"/>
      <c r="C84" s="4" t="s">
        <v>10</v>
      </c>
      <c r="D84" s="7"/>
      <c r="E84" s="8" t="s">
        <v>8</v>
      </c>
      <c r="F84" s="4"/>
      <c r="G84" s="4"/>
      <c r="H84" s="4"/>
      <c r="I84" s="5"/>
      <c r="BF84" s="4" t="s">
        <v>6</v>
      </c>
      <c r="BG84" s="7"/>
      <c r="BH84" s="4" t="s">
        <v>10</v>
      </c>
      <c r="BI84" s="7"/>
      <c r="BJ84" s="8" t="s">
        <v>8</v>
      </c>
      <c r="BK84" s="4"/>
      <c r="BL84" s="4"/>
      <c r="BM84" s="4"/>
      <c r="BN84" s="5"/>
      <c r="BT84" s="13" t="s">
        <v>31</v>
      </c>
      <c r="BU84" s="13" t="s">
        <v>10</v>
      </c>
    </row>
    <row r="85" spans="1:73" x14ac:dyDescent="0.2">
      <c r="A85" s="4" t="s">
        <v>6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6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47</v>
      </c>
      <c r="BT85" s="23">
        <v>24.786000000000001</v>
      </c>
      <c r="BU85" s="23">
        <v>18.143000000000001</v>
      </c>
    </row>
    <row r="86" spans="1:73" x14ac:dyDescent="0.2">
      <c r="A86" s="4" t="s">
        <v>7</v>
      </c>
      <c r="B86" s="7"/>
      <c r="C86" s="4" t="s">
        <v>10</v>
      </c>
      <c r="D86" s="6"/>
      <c r="E86">
        <f>P90</f>
        <v>18.077999999999999</v>
      </c>
      <c r="F86" s="4">
        <f>AVERAGE(E86:E87)</f>
        <v>18.077999999999999</v>
      </c>
      <c r="G86" s="4">
        <f>SUM(F86,-F93)</f>
        <v>-10.0609</v>
      </c>
      <c r="H86" s="4"/>
      <c r="I86" s="5"/>
      <c r="O86" s="13" t="s">
        <v>31</v>
      </c>
      <c r="P86" s="13" t="s">
        <v>10</v>
      </c>
      <c r="BF86" s="4" t="s">
        <v>7</v>
      </c>
      <c r="BG86" s="7"/>
      <c r="BH86" s="4" t="s">
        <v>10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47</v>
      </c>
      <c r="BT86" s="23">
        <v>24.733499999999999</v>
      </c>
      <c r="BU86" s="23">
        <v>18.188199999999998</v>
      </c>
    </row>
    <row r="87" spans="1:73" x14ac:dyDescent="0.2">
      <c r="A87" s="4" t="s">
        <v>7</v>
      </c>
      <c r="B87" s="7"/>
      <c r="C87" s="4" t="s">
        <v>10</v>
      </c>
      <c r="D87" s="4"/>
      <c r="E87" s="8" t="s">
        <v>8</v>
      </c>
      <c r="F87" s="4"/>
      <c r="G87" s="4"/>
      <c r="H87" s="4"/>
      <c r="I87" s="5"/>
      <c r="N87" t="s">
        <v>92</v>
      </c>
      <c r="O87">
        <v>25.990300000000001</v>
      </c>
      <c r="P87">
        <v>20.677900000000001</v>
      </c>
      <c r="BF87" s="4" t="s">
        <v>7</v>
      </c>
      <c r="BG87" s="7"/>
      <c r="BH87" s="4" t="s">
        <v>10</v>
      </c>
      <c r="BI87" s="4"/>
      <c r="BJ87" s="8" t="s">
        <v>8</v>
      </c>
      <c r="BK87" s="4"/>
      <c r="BL87" s="4"/>
      <c r="BM87" s="4"/>
      <c r="BN87" s="5"/>
      <c r="BS87" s="22" t="s">
        <v>25</v>
      </c>
      <c r="BT87" s="24">
        <v>22.849399999999999</v>
      </c>
      <c r="BU87" s="24">
        <v>18.384599999999999</v>
      </c>
    </row>
    <row r="88" spans="1:73" x14ac:dyDescent="0.2">
      <c r="A88" s="4" t="s">
        <v>7</v>
      </c>
      <c r="B88" s="7"/>
      <c r="C88" s="4"/>
      <c r="D88" s="6"/>
      <c r="E88" s="4">
        <v>0</v>
      </c>
      <c r="F88" s="4"/>
      <c r="G88" s="4"/>
      <c r="H88" s="4"/>
      <c r="I88" s="5"/>
      <c r="N88" t="s">
        <v>92</v>
      </c>
      <c r="O88">
        <v>25.990300000000001</v>
      </c>
      <c r="P88">
        <v>20.677900000000001</v>
      </c>
      <c r="BF88" s="4" t="s">
        <v>7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24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5</v>
      </c>
      <c r="B89" s="7"/>
      <c r="C89" s="4"/>
      <c r="D89" s="11"/>
      <c r="E89" s="11"/>
      <c r="F89" s="11"/>
      <c r="G89" s="4"/>
      <c r="H89" s="4"/>
      <c r="I89" s="5"/>
      <c r="N89" t="s">
        <v>83</v>
      </c>
      <c r="O89">
        <v>28.317599999999999</v>
      </c>
      <c r="P89">
        <v>18.081600000000002</v>
      </c>
      <c r="BF89" s="12" t="s">
        <v>5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9</v>
      </c>
      <c r="B90" s="7"/>
      <c r="C90" s="4" t="s">
        <v>31</v>
      </c>
      <c r="D90" s="7"/>
      <c r="E90" s="10">
        <f>O87</f>
        <v>25.990300000000001</v>
      </c>
      <c r="F90" s="4">
        <f>AVERAGE(E90:E91)</f>
        <v>25.990300000000001</v>
      </c>
      <c r="G90" s="4"/>
      <c r="H90" s="4"/>
      <c r="I90" s="5"/>
      <c r="N90" t="s">
        <v>83</v>
      </c>
      <c r="O90">
        <v>28.1389</v>
      </c>
      <c r="P90">
        <v>18.077999999999999</v>
      </c>
      <c r="BF90" s="4" t="s">
        <v>9</v>
      </c>
      <c r="BG90" s="7"/>
      <c r="BH90" s="4" t="s">
        <v>31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6</v>
      </c>
      <c r="B91" s="7"/>
      <c r="C91" s="4" t="s">
        <v>31</v>
      </c>
      <c r="D91" s="7"/>
      <c r="E91" s="8" t="s">
        <v>8</v>
      </c>
      <c r="F91" s="4"/>
      <c r="G91" s="4"/>
      <c r="H91" s="4"/>
      <c r="I91" s="5"/>
      <c r="BF91" s="4" t="s">
        <v>6</v>
      </c>
      <c r="BG91" s="7"/>
      <c r="BH91" s="4" t="s">
        <v>31</v>
      </c>
      <c r="BI91" s="7"/>
      <c r="BJ91" s="8" t="s">
        <v>8</v>
      </c>
      <c r="BK91" s="4"/>
      <c r="BL91" s="4"/>
      <c r="BM91" s="4"/>
      <c r="BN91" s="5"/>
    </row>
    <row r="92" spans="1:73" x14ac:dyDescent="0.2">
      <c r="A92" s="4" t="s">
        <v>6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6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7</v>
      </c>
      <c r="B93" s="7"/>
      <c r="C93" s="4" t="s">
        <v>31</v>
      </c>
      <c r="D93" s="6"/>
      <c r="E93">
        <f>O90</f>
        <v>28.1389</v>
      </c>
      <c r="F93" s="4">
        <f>AVERAGE(E93:E94)</f>
        <v>28.1389</v>
      </c>
      <c r="G93" s="4"/>
      <c r="H93" s="4"/>
      <c r="I93" s="5"/>
      <c r="BF93" s="4" t="s">
        <v>7</v>
      </c>
      <c r="BG93" s="7"/>
      <c r="BH93" s="4" t="s">
        <v>31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7</v>
      </c>
      <c r="B94" s="7"/>
      <c r="C94" s="4" t="s">
        <v>31</v>
      </c>
      <c r="D94" s="6"/>
      <c r="E94" s="8" t="s">
        <v>8</v>
      </c>
      <c r="F94" s="4"/>
      <c r="G94" s="4"/>
      <c r="H94" s="4"/>
      <c r="I94" s="5"/>
      <c r="BF94" s="4" t="s">
        <v>7</v>
      </c>
      <c r="BG94" s="7"/>
      <c r="BH94" s="4" t="s">
        <v>31</v>
      </c>
      <c r="BI94" s="6"/>
      <c r="BJ94" s="8" t="s">
        <v>8</v>
      </c>
      <c r="BK94" s="4"/>
      <c r="BL94" s="4"/>
      <c r="BM94" s="4"/>
      <c r="BN94" s="5"/>
    </row>
    <row r="95" spans="1:73" x14ac:dyDescent="0.2">
      <c r="A95" s="4" t="s">
        <v>7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7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6</v>
      </c>
      <c r="B96" s="3" t="s">
        <v>5</v>
      </c>
      <c r="C96" s="4"/>
      <c r="D96" s="3"/>
      <c r="E96" s="3"/>
      <c r="F96" s="3"/>
      <c r="G96" s="3"/>
      <c r="H96" s="3"/>
      <c r="I96" s="2"/>
      <c r="BF96" s="4" t="s">
        <v>6</v>
      </c>
      <c r="BG96" s="3" t="s">
        <v>5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21</v>
      </c>
      <c r="B98" s="19" t="s">
        <v>20</v>
      </c>
      <c r="C98" s="19" t="s">
        <v>19</v>
      </c>
      <c r="D98" s="19" t="s">
        <v>18</v>
      </c>
      <c r="E98" s="19" t="s">
        <v>17</v>
      </c>
      <c r="F98" s="19" t="s">
        <v>16</v>
      </c>
      <c r="G98" s="19" t="s">
        <v>40</v>
      </c>
      <c r="H98" s="19" t="s">
        <v>41</v>
      </c>
      <c r="I98" s="18" t="s">
        <v>13</v>
      </c>
      <c r="K98" s="20" t="s">
        <v>21</v>
      </c>
      <c r="L98" s="19" t="s">
        <v>20</v>
      </c>
      <c r="M98" s="19" t="s">
        <v>19</v>
      </c>
      <c r="N98" s="19" t="s">
        <v>18</v>
      </c>
      <c r="O98" s="19" t="s">
        <v>17</v>
      </c>
      <c r="P98" s="19" t="s">
        <v>16</v>
      </c>
      <c r="Q98" s="19" t="s">
        <v>40</v>
      </c>
      <c r="R98" s="19" t="s">
        <v>41</v>
      </c>
      <c r="S98" s="18" t="s">
        <v>13</v>
      </c>
    </row>
    <row r="99" spans="1:19" x14ac:dyDescent="0.2">
      <c r="A99" s="17" t="s">
        <v>36</v>
      </c>
      <c r="B99" s="16" t="s">
        <v>42</v>
      </c>
      <c r="C99" s="4" t="s">
        <v>10</v>
      </c>
      <c r="D99" s="4"/>
      <c r="E99" s="15">
        <f>P119</f>
        <v>19.502300000000002</v>
      </c>
      <c r="F99" s="4">
        <f>AVERAGE(E99)</f>
        <v>19.502300000000002</v>
      </c>
      <c r="G99" s="4">
        <f>SUM(F99,-F106)</f>
        <v>-7.5849999999999973</v>
      </c>
      <c r="H99" s="4">
        <f>SUM(G102,-G99)</f>
        <v>-0.34990000000000521</v>
      </c>
      <c r="I99" s="14">
        <f>POWER(2,-H99)</f>
        <v>1.2744722845705005</v>
      </c>
      <c r="K99" s="17" t="s">
        <v>50</v>
      </c>
      <c r="L99" s="16" t="s">
        <v>42</v>
      </c>
      <c r="M99" s="4" t="s">
        <v>10</v>
      </c>
      <c r="N99" s="4"/>
      <c r="O99" s="15">
        <f>P119</f>
        <v>19.502300000000002</v>
      </c>
      <c r="P99" s="4">
        <f>AVERAGE(O99)</f>
        <v>19.502300000000002</v>
      </c>
      <c r="Q99" s="4">
        <f>SUM(P99,-P106)</f>
        <v>-7.5849999999999973</v>
      </c>
      <c r="R99" s="4">
        <f>SUM(Q102,-Q99)</f>
        <v>0.10239999999999938</v>
      </c>
      <c r="S99" s="14">
        <f>POWER(2,-R99)</f>
        <v>0.9314821318134292</v>
      </c>
    </row>
    <row r="100" spans="1:19" x14ac:dyDescent="0.2">
      <c r="A100" s="4" t="s">
        <v>6</v>
      </c>
      <c r="B100" s="7"/>
      <c r="C100" s="4" t="s">
        <v>10</v>
      </c>
      <c r="D100" s="7"/>
      <c r="F100" s="4"/>
      <c r="G100" s="4"/>
      <c r="H100" s="4"/>
      <c r="I100" s="5"/>
      <c r="K100" s="4" t="s">
        <v>6</v>
      </c>
      <c r="L100" s="7"/>
      <c r="M100" s="4" t="s">
        <v>10</v>
      </c>
      <c r="N100" s="7"/>
      <c r="P100" s="4"/>
      <c r="Q100" s="4"/>
      <c r="R100" s="4"/>
      <c r="S100" s="5"/>
    </row>
    <row r="101" spans="1:19" x14ac:dyDescent="0.2">
      <c r="A101" s="4" t="s">
        <v>6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6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7</v>
      </c>
      <c r="B102" s="7"/>
      <c r="C102" s="4" t="s">
        <v>10</v>
      </c>
      <c r="D102" s="6"/>
      <c r="E102">
        <f>P121</f>
        <v>17.546399999999998</v>
      </c>
      <c r="F102" s="4">
        <f>AVERAGE(E102:E103)</f>
        <v>17.546399999999998</v>
      </c>
      <c r="G102" s="4">
        <f>SUM(F102,-F109)</f>
        <v>-7.9349000000000025</v>
      </c>
      <c r="H102" s="4"/>
      <c r="I102" s="5"/>
      <c r="K102" s="4" t="s">
        <v>7</v>
      </c>
      <c r="L102" s="7"/>
      <c r="M102" s="4" t="s">
        <v>10</v>
      </c>
      <c r="N102" s="6"/>
      <c r="O102" s="15">
        <f>P120</f>
        <v>19.557400000000001</v>
      </c>
      <c r="P102" s="4">
        <f>AVERAGE(O102:O103)</f>
        <v>19.557400000000001</v>
      </c>
      <c r="Q102" s="4">
        <f>SUM(P102,-P109)</f>
        <v>-7.4825999999999979</v>
      </c>
      <c r="R102" s="4"/>
      <c r="S102" s="5"/>
    </row>
    <row r="103" spans="1:19" x14ac:dyDescent="0.2">
      <c r="A103" s="4" t="s">
        <v>7</v>
      </c>
      <c r="B103" s="7"/>
      <c r="C103" s="4" t="s">
        <v>10</v>
      </c>
      <c r="D103" s="4"/>
      <c r="E103" s="8" t="s">
        <v>8</v>
      </c>
      <c r="F103" s="4"/>
      <c r="G103" s="4"/>
      <c r="H103" s="4"/>
      <c r="I103" s="5"/>
      <c r="K103" s="4" t="s">
        <v>7</v>
      </c>
      <c r="L103" s="7"/>
      <c r="M103" s="4" t="s">
        <v>10</v>
      </c>
      <c r="N103" s="4"/>
      <c r="O103" s="8" t="s">
        <v>8</v>
      </c>
      <c r="P103" s="4"/>
      <c r="Q103" s="4"/>
      <c r="R103" s="4"/>
      <c r="S103" s="5"/>
    </row>
    <row r="104" spans="1:19" x14ac:dyDescent="0.2">
      <c r="A104" s="4" t="s">
        <v>7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7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5</v>
      </c>
      <c r="B105" s="7"/>
      <c r="C105" s="4"/>
      <c r="D105" s="11"/>
      <c r="E105" s="11"/>
      <c r="F105" s="11"/>
      <c r="G105" s="4"/>
      <c r="H105" s="4"/>
      <c r="I105" s="5"/>
      <c r="K105" s="12" t="s">
        <v>5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9</v>
      </c>
      <c r="B106" s="7"/>
      <c r="C106" s="4" t="s">
        <v>31</v>
      </c>
      <c r="D106" s="7"/>
      <c r="E106" s="10">
        <f>O119</f>
        <v>27.087299999999999</v>
      </c>
      <c r="F106" s="4">
        <f>AVERAGE(E106)</f>
        <v>27.087299999999999</v>
      </c>
      <c r="G106" s="4"/>
      <c r="H106" s="4"/>
      <c r="I106" s="5"/>
      <c r="K106" s="4" t="s">
        <v>9</v>
      </c>
      <c r="L106" s="7"/>
      <c r="M106" s="4" t="s">
        <v>31</v>
      </c>
      <c r="N106" s="7"/>
      <c r="O106" s="10">
        <f>O119</f>
        <v>27.087299999999999</v>
      </c>
      <c r="P106" s="4">
        <f>AVERAGE(O106)</f>
        <v>27.087299999999999</v>
      </c>
      <c r="Q106" s="4"/>
      <c r="R106" s="4"/>
      <c r="S106" s="5"/>
    </row>
    <row r="107" spans="1:19" x14ac:dyDescent="0.2">
      <c r="A107" s="4" t="s">
        <v>6</v>
      </c>
      <c r="B107" s="7"/>
      <c r="C107" s="4" t="s">
        <v>31</v>
      </c>
      <c r="D107" s="7"/>
      <c r="F107" s="4"/>
      <c r="G107" s="4"/>
      <c r="H107" s="4"/>
      <c r="I107" s="5"/>
      <c r="K107" s="4" t="s">
        <v>6</v>
      </c>
      <c r="L107" s="7"/>
      <c r="M107" s="4" t="s">
        <v>31</v>
      </c>
      <c r="N107" s="7"/>
      <c r="P107" s="4"/>
      <c r="Q107" s="4"/>
      <c r="R107" s="4"/>
      <c r="S107" s="5"/>
    </row>
    <row r="108" spans="1:19" x14ac:dyDescent="0.2">
      <c r="A108" s="4" t="s">
        <v>6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6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7</v>
      </c>
      <c r="B109" s="7"/>
      <c r="C109" s="4" t="s">
        <v>31</v>
      </c>
      <c r="D109" s="6"/>
      <c r="E109">
        <f>O121</f>
        <v>25.481300000000001</v>
      </c>
      <c r="F109" s="4">
        <f>AVERAGE(E109:E110)</f>
        <v>25.481300000000001</v>
      </c>
      <c r="G109" s="4"/>
      <c r="H109" s="4"/>
      <c r="I109" s="5"/>
      <c r="K109" s="4" t="s">
        <v>7</v>
      </c>
      <c r="L109" s="7"/>
      <c r="M109" s="4" t="s">
        <v>31</v>
      </c>
      <c r="N109" s="6"/>
      <c r="O109" s="21">
        <f>O120</f>
        <v>27.04</v>
      </c>
      <c r="P109" s="4">
        <f>AVERAGE(O109:O110)</f>
        <v>27.04</v>
      </c>
      <c r="Q109" s="4"/>
      <c r="R109" s="4"/>
      <c r="S109" s="5"/>
    </row>
    <row r="110" spans="1:19" x14ac:dyDescent="0.2">
      <c r="A110" s="4" t="s">
        <v>7</v>
      </c>
      <c r="B110" s="7"/>
      <c r="C110" s="4" t="s">
        <v>31</v>
      </c>
      <c r="D110" s="6"/>
      <c r="E110" s="8" t="s">
        <v>8</v>
      </c>
      <c r="F110" s="4"/>
      <c r="G110" s="4"/>
      <c r="H110" s="4"/>
      <c r="I110" s="5"/>
      <c r="K110" s="4" t="s">
        <v>7</v>
      </c>
      <c r="L110" s="7"/>
      <c r="M110" s="4" t="s">
        <v>31</v>
      </c>
      <c r="N110" s="6"/>
      <c r="O110" s="8" t="s">
        <v>8</v>
      </c>
      <c r="P110" s="4"/>
      <c r="Q110" s="4"/>
      <c r="R110" s="4"/>
      <c r="S110" s="5"/>
    </row>
    <row r="111" spans="1:19" x14ac:dyDescent="0.2">
      <c r="A111" s="4" t="s">
        <v>7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7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6</v>
      </c>
      <c r="B112" s="3" t="s">
        <v>5</v>
      </c>
      <c r="C112" s="4"/>
      <c r="D112" s="3"/>
      <c r="E112" s="3"/>
      <c r="F112" s="3"/>
      <c r="G112" s="3"/>
      <c r="H112" s="3"/>
      <c r="I112" s="2"/>
      <c r="K112" s="4" t="s">
        <v>6</v>
      </c>
      <c r="L112" s="3" t="s">
        <v>5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21</v>
      </c>
      <c r="B114" s="19" t="s">
        <v>20</v>
      </c>
      <c r="C114" s="19" t="s">
        <v>19</v>
      </c>
      <c r="D114" s="19" t="s">
        <v>18</v>
      </c>
      <c r="E114" s="19" t="s">
        <v>17</v>
      </c>
      <c r="F114" s="19" t="s">
        <v>16</v>
      </c>
      <c r="G114" s="19" t="s">
        <v>40</v>
      </c>
      <c r="H114" s="19" t="s">
        <v>41</v>
      </c>
      <c r="I114" s="18" t="s">
        <v>13</v>
      </c>
    </row>
    <row r="115" spans="1:16" x14ac:dyDescent="0.2">
      <c r="A115" s="17" t="s">
        <v>36</v>
      </c>
      <c r="B115" s="16" t="s">
        <v>44</v>
      </c>
      <c r="C115" s="4" t="s">
        <v>10</v>
      </c>
      <c r="D115" s="4"/>
      <c r="E115" s="15">
        <f>P119</f>
        <v>19.502300000000002</v>
      </c>
      <c r="F115" s="4">
        <f>AVERAGE(E115:E116)</f>
        <v>19.502300000000002</v>
      </c>
      <c r="G115" s="4">
        <f>SUM(F115,-F122)</f>
        <v>-7.5849999999999973</v>
      </c>
      <c r="H115" s="4">
        <f>SUM(G118,-G115)</f>
        <v>-0.20570000000000377</v>
      </c>
      <c r="I115" s="14">
        <f>POWER(2,-H115)</f>
        <v>1.1532457694086113</v>
      </c>
    </row>
    <row r="116" spans="1:16" x14ac:dyDescent="0.2">
      <c r="A116" s="4" t="s">
        <v>6</v>
      </c>
      <c r="B116" s="7"/>
      <c r="C116" s="4" t="s">
        <v>10</v>
      </c>
      <c r="D116" s="7"/>
      <c r="E116" s="8" t="s">
        <v>8</v>
      </c>
      <c r="F116" s="4"/>
      <c r="G116" s="4"/>
      <c r="H116" s="4"/>
      <c r="I116" s="5"/>
    </row>
    <row r="117" spans="1:16" x14ac:dyDescent="0.2">
      <c r="A117" s="4" t="s">
        <v>6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7</v>
      </c>
      <c r="B118" s="7"/>
      <c r="C118" s="4" t="s">
        <v>10</v>
      </c>
      <c r="D118" s="6"/>
      <c r="E118">
        <f>P122</f>
        <v>17.684699999999999</v>
      </c>
      <c r="F118" s="4">
        <f>AVERAGE(E118:E119)</f>
        <v>17.684699999999999</v>
      </c>
      <c r="G118" s="4">
        <f>SUM(F118,-F125)</f>
        <v>-7.7907000000000011</v>
      </c>
      <c r="H118" s="4"/>
      <c r="I118" s="5"/>
      <c r="O118" s="13" t="s">
        <v>31</v>
      </c>
      <c r="P118" s="13" t="s">
        <v>10</v>
      </c>
    </row>
    <row r="119" spans="1:16" x14ac:dyDescent="0.2">
      <c r="A119" s="4" t="s">
        <v>7</v>
      </c>
      <c r="B119" s="7"/>
      <c r="C119" s="4" t="s">
        <v>10</v>
      </c>
      <c r="D119" s="4"/>
      <c r="E119" s="8" t="s">
        <v>8</v>
      </c>
      <c r="F119" s="4"/>
      <c r="G119" s="4"/>
      <c r="H119" s="4"/>
      <c r="I119" s="5"/>
      <c r="N119" s="26" t="s">
        <v>93</v>
      </c>
      <c r="O119" s="26">
        <v>27.087299999999999</v>
      </c>
      <c r="P119" s="26">
        <v>19.502300000000002</v>
      </c>
    </row>
    <row r="120" spans="1:16" x14ac:dyDescent="0.2">
      <c r="A120" s="4" t="s">
        <v>7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94</v>
      </c>
      <c r="O120" s="26">
        <v>27.04</v>
      </c>
      <c r="P120" s="26">
        <v>19.557400000000001</v>
      </c>
    </row>
    <row r="121" spans="1:16" ht="17" thickBot="1" x14ac:dyDescent="0.25">
      <c r="A121" s="12" t="s">
        <v>5</v>
      </c>
      <c r="B121" s="7"/>
      <c r="C121" s="4"/>
      <c r="D121" s="11"/>
      <c r="E121" s="11"/>
      <c r="F121" s="11"/>
      <c r="G121" s="4"/>
      <c r="H121" s="4"/>
      <c r="I121" s="5"/>
      <c r="N121" s="26" t="s">
        <v>60</v>
      </c>
      <c r="O121" s="26">
        <v>25.481300000000001</v>
      </c>
      <c r="P121" s="26">
        <v>17.546399999999998</v>
      </c>
    </row>
    <row r="122" spans="1:16" ht="17" thickTop="1" x14ac:dyDescent="0.2">
      <c r="A122" s="4" t="s">
        <v>9</v>
      </c>
      <c r="B122" s="7"/>
      <c r="C122" s="4" t="s">
        <v>31</v>
      </c>
      <c r="D122" s="7"/>
      <c r="E122" s="10">
        <f>O119</f>
        <v>27.087299999999999</v>
      </c>
      <c r="F122" s="4">
        <f>AVERAGE(E122:E123)</f>
        <v>27.087299999999999</v>
      </c>
      <c r="G122" s="4"/>
      <c r="H122" s="4"/>
      <c r="I122" s="5"/>
      <c r="N122" s="26" t="s">
        <v>60</v>
      </c>
      <c r="O122" s="26">
        <v>25.4754</v>
      </c>
      <c r="P122" s="26">
        <v>17.684699999999999</v>
      </c>
    </row>
    <row r="123" spans="1:16" x14ac:dyDescent="0.2">
      <c r="A123" s="4" t="s">
        <v>6</v>
      </c>
      <c r="B123" s="7"/>
      <c r="C123" s="4" t="s">
        <v>31</v>
      </c>
      <c r="D123" s="7"/>
      <c r="E123" s="8" t="s">
        <v>8</v>
      </c>
      <c r="F123" s="4"/>
      <c r="G123" s="4"/>
      <c r="H123" s="4"/>
      <c r="I123" s="5"/>
    </row>
    <row r="124" spans="1:16" x14ac:dyDescent="0.2">
      <c r="A124" s="4" t="s">
        <v>6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7</v>
      </c>
      <c r="B125" s="7"/>
      <c r="C125" s="4" t="s">
        <v>31</v>
      </c>
      <c r="D125" s="6"/>
      <c r="E125">
        <f>O122</f>
        <v>25.4754</v>
      </c>
      <c r="F125" s="4">
        <f>AVERAGE(E125:E126)</f>
        <v>25.4754</v>
      </c>
      <c r="G125" s="4"/>
      <c r="H125" s="4"/>
      <c r="I125" s="5"/>
    </row>
    <row r="126" spans="1:16" x14ac:dyDescent="0.2">
      <c r="A126" s="4" t="s">
        <v>7</v>
      </c>
      <c r="B126" s="7"/>
      <c r="C126" s="4" t="s">
        <v>31</v>
      </c>
      <c r="D126" s="6"/>
      <c r="E126" s="8" t="s">
        <v>8</v>
      </c>
      <c r="F126" s="4"/>
      <c r="G126" s="4"/>
      <c r="H126" s="4"/>
      <c r="I126" s="5"/>
    </row>
    <row r="127" spans="1:16" x14ac:dyDescent="0.2">
      <c r="A127" s="4" t="s">
        <v>7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6</v>
      </c>
      <c r="B128" s="3" t="s">
        <v>5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21</v>
      </c>
      <c r="B130" s="19" t="s">
        <v>20</v>
      </c>
      <c r="C130" s="19" t="s">
        <v>19</v>
      </c>
      <c r="D130" s="19" t="s">
        <v>18</v>
      </c>
      <c r="E130" s="19" t="s">
        <v>17</v>
      </c>
      <c r="F130" s="19" t="s">
        <v>16</v>
      </c>
      <c r="G130" s="19" t="s">
        <v>40</v>
      </c>
      <c r="H130" s="19" t="s">
        <v>41</v>
      </c>
      <c r="I130" s="18" t="s">
        <v>13</v>
      </c>
      <c r="K130" s="20" t="s">
        <v>21</v>
      </c>
      <c r="L130" s="19" t="s">
        <v>20</v>
      </c>
      <c r="M130" s="19" t="s">
        <v>19</v>
      </c>
      <c r="N130" s="19" t="s">
        <v>18</v>
      </c>
      <c r="O130" s="19" t="s">
        <v>17</v>
      </c>
      <c r="P130" s="19" t="s">
        <v>16</v>
      </c>
      <c r="Q130" s="19" t="s">
        <v>40</v>
      </c>
      <c r="R130" s="19" t="s">
        <v>41</v>
      </c>
      <c r="S130" s="18" t="s">
        <v>13</v>
      </c>
    </row>
    <row r="131" spans="1:19" x14ac:dyDescent="0.2">
      <c r="A131" s="17" t="s">
        <v>12</v>
      </c>
      <c r="B131" s="16" t="s">
        <v>42</v>
      </c>
      <c r="C131" s="4" t="s">
        <v>10</v>
      </c>
      <c r="D131" s="4"/>
      <c r="E131" s="15">
        <f>P151</f>
        <v>20.621700000000001</v>
      </c>
      <c r="F131" s="4">
        <f>AVERAGE(E131)</f>
        <v>20.621700000000001</v>
      </c>
      <c r="G131" s="4">
        <f>SUM(F131,-F138)</f>
        <v>-6.1318999999999981</v>
      </c>
      <c r="H131" s="4">
        <f>SUM(G134,-G131)</f>
        <v>-2.8656000000000006</v>
      </c>
      <c r="I131" s="14">
        <f>POWER(2,-H131)</f>
        <v>7.2883891943645986</v>
      </c>
      <c r="K131" s="17" t="s">
        <v>51</v>
      </c>
      <c r="L131" s="16" t="s">
        <v>42</v>
      </c>
      <c r="M131" s="4" t="s">
        <v>10</v>
      </c>
      <c r="N131" s="4"/>
      <c r="O131" s="15">
        <f>P151</f>
        <v>20.621700000000001</v>
      </c>
      <c r="P131" s="4">
        <f>AVERAGE(O131)</f>
        <v>20.621700000000001</v>
      </c>
      <c r="Q131" s="4">
        <f>SUM(P131,-P138)</f>
        <v>-6.1318999999999981</v>
      </c>
      <c r="R131" s="4">
        <f>SUM(Q134,-Q131)</f>
        <v>7.9199999999996606E-2</v>
      </c>
      <c r="S131" s="14">
        <f>POWER(2,-R131)</f>
        <v>0.94658239795646626</v>
      </c>
    </row>
    <row r="132" spans="1:19" x14ac:dyDescent="0.2">
      <c r="A132" s="4" t="s">
        <v>6</v>
      </c>
      <c r="B132" s="7"/>
      <c r="C132" s="4" t="s">
        <v>10</v>
      </c>
      <c r="D132" s="7"/>
      <c r="F132" s="4"/>
      <c r="G132" s="4"/>
      <c r="H132" s="4"/>
      <c r="I132" s="5"/>
      <c r="K132" s="4" t="s">
        <v>6</v>
      </c>
      <c r="L132" s="7"/>
      <c r="M132" s="4" t="s">
        <v>10</v>
      </c>
      <c r="N132" s="7"/>
      <c r="P132" s="4"/>
      <c r="Q132" s="4"/>
      <c r="R132" s="4"/>
      <c r="S132" s="5"/>
    </row>
    <row r="133" spans="1:19" x14ac:dyDescent="0.2">
      <c r="A133" s="4" t="s">
        <v>6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6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7</v>
      </c>
      <c r="B134" s="7"/>
      <c r="C134" s="4" t="s">
        <v>10</v>
      </c>
      <c r="D134" s="6"/>
      <c r="E134">
        <f>P153</f>
        <v>17.315100000000001</v>
      </c>
      <c r="F134" s="4">
        <f>AVERAGE(E134:E135)</f>
        <v>17.315100000000001</v>
      </c>
      <c r="G134" s="4">
        <f>SUM(F134,-F141)</f>
        <v>-8.9974999999999987</v>
      </c>
      <c r="H134" s="4"/>
      <c r="I134" s="5"/>
      <c r="K134" s="4" t="s">
        <v>7</v>
      </c>
      <c r="L134" s="7"/>
      <c r="M134" s="4" t="s">
        <v>10</v>
      </c>
      <c r="N134" s="6"/>
      <c r="O134" s="15">
        <f>P152</f>
        <v>20.476199999999999</v>
      </c>
      <c r="P134" s="4">
        <f>AVERAGE(O134:O135)</f>
        <v>20.476199999999999</v>
      </c>
      <c r="Q134" s="4">
        <f>SUM(P134,-P141)</f>
        <v>-6.0527000000000015</v>
      </c>
      <c r="R134" s="4"/>
      <c r="S134" s="5"/>
    </row>
    <row r="135" spans="1:19" x14ac:dyDescent="0.2">
      <c r="A135" s="4" t="s">
        <v>7</v>
      </c>
      <c r="B135" s="7"/>
      <c r="C135" s="4" t="s">
        <v>10</v>
      </c>
      <c r="D135" s="4"/>
      <c r="E135" s="8" t="s">
        <v>8</v>
      </c>
      <c r="F135" s="4"/>
      <c r="G135" s="4"/>
      <c r="H135" s="4"/>
      <c r="I135" s="5"/>
      <c r="K135" s="4" t="s">
        <v>7</v>
      </c>
      <c r="L135" s="7"/>
      <c r="M135" s="4" t="s">
        <v>10</v>
      </c>
      <c r="N135" s="4"/>
      <c r="O135" s="8" t="s">
        <v>8</v>
      </c>
      <c r="P135" s="4"/>
      <c r="Q135" s="4"/>
      <c r="R135" s="4"/>
      <c r="S135" s="5"/>
    </row>
    <row r="136" spans="1:19" x14ac:dyDescent="0.2">
      <c r="A136" s="4" t="s">
        <v>7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7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5</v>
      </c>
      <c r="B137" s="7"/>
      <c r="C137" s="4"/>
      <c r="D137" s="11"/>
      <c r="E137" s="11"/>
      <c r="F137" s="11"/>
      <c r="G137" s="4"/>
      <c r="H137" s="4"/>
      <c r="I137" s="5"/>
      <c r="K137" s="12" t="s">
        <v>5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9</v>
      </c>
      <c r="B138" s="7"/>
      <c r="C138" s="4" t="s">
        <v>31</v>
      </c>
      <c r="D138" s="7"/>
      <c r="E138" s="10">
        <f>O151</f>
        <v>26.753599999999999</v>
      </c>
      <c r="F138" s="4">
        <f>AVERAGE(E138)</f>
        <v>26.753599999999999</v>
      </c>
      <c r="G138" s="4"/>
      <c r="H138" s="4"/>
      <c r="I138" s="5"/>
      <c r="K138" s="4" t="s">
        <v>9</v>
      </c>
      <c r="L138" s="7"/>
      <c r="M138" s="4" t="s">
        <v>31</v>
      </c>
      <c r="N138" s="7"/>
      <c r="O138" s="10">
        <f>O151</f>
        <v>26.753599999999999</v>
      </c>
      <c r="P138" s="4">
        <f>AVERAGE(O138)</f>
        <v>26.753599999999999</v>
      </c>
      <c r="Q138" s="4"/>
      <c r="R138" s="4"/>
      <c r="S138" s="5"/>
    </row>
    <row r="139" spans="1:19" x14ac:dyDescent="0.2">
      <c r="A139" s="4" t="s">
        <v>6</v>
      </c>
      <c r="B139" s="7"/>
      <c r="C139" s="4" t="s">
        <v>31</v>
      </c>
      <c r="D139" s="7"/>
      <c r="F139" s="4"/>
      <c r="G139" s="4"/>
      <c r="H139" s="4"/>
      <c r="I139" s="5"/>
      <c r="K139" s="4" t="s">
        <v>6</v>
      </c>
      <c r="L139" s="7"/>
      <c r="M139" s="4" t="s">
        <v>31</v>
      </c>
      <c r="N139" s="7"/>
      <c r="P139" s="4"/>
      <c r="Q139" s="4"/>
      <c r="R139" s="4"/>
      <c r="S139" s="5"/>
    </row>
    <row r="140" spans="1:19" x14ac:dyDescent="0.2">
      <c r="A140" s="4" t="s">
        <v>6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6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7</v>
      </c>
      <c r="B141" s="7"/>
      <c r="C141" s="4" t="s">
        <v>31</v>
      </c>
      <c r="D141" s="6"/>
      <c r="E141">
        <f>O153</f>
        <v>26.3126</v>
      </c>
      <c r="F141" s="4">
        <f>AVERAGE(E141:E142)</f>
        <v>26.3126</v>
      </c>
      <c r="G141" s="4"/>
      <c r="H141" s="4"/>
      <c r="I141" s="5"/>
      <c r="K141" s="4" t="s">
        <v>7</v>
      </c>
      <c r="L141" s="7"/>
      <c r="M141" s="4" t="s">
        <v>31</v>
      </c>
      <c r="N141" s="6"/>
      <c r="O141" s="21">
        <f>O152</f>
        <v>26.5289</v>
      </c>
      <c r="P141" s="4">
        <f>AVERAGE(O141:O142)</f>
        <v>26.5289</v>
      </c>
      <c r="Q141" s="4"/>
      <c r="R141" s="4"/>
      <c r="S141" s="5"/>
    </row>
    <row r="142" spans="1:19" x14ac:dyDescent="0.2">
      <c r="A142" s="4" t="s">
        <v>7</v>
      </c>
      <c r="B142" s="7"/>
      <c r="C142" s="4" t="s">
        <v>31</v>
      </c>
      <c r="D142" s="6"/>
      <c r="E142" s="8" t="s">
        <v>8</v>
      </c>
      <c r="F142" s="4"/>
      <c r="G142" s="4"/>
      <c r="H142" s="4"/>
      <c r="I142" s="5"/>
      <c r="K142" s="4" t="s">
        <v>7</v>
      </c>
      <c r="L142" s="7"/>
      <c r="M142" s="4" t="s">
        <v>31</v>
      </c>
      <c r="N142" s="6"/>
      <c r="O142" s="8" t="s">
        <v>8</v>
      </c>
      <c r="P142" s="4"/>
      <c r="Q142" s="4"/>
      <c r="R142" s="4"/>
      <c r="S142" s="5"/>
    </row>
    <row r="143" spans="1:19" x14ac:dyDescent="0.2">
      <c r="A143" s="4" t="s">
        <v>7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7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6</v>
      </c>
      <c r="B144" s="3" t="s">
        <v>5</v>
      </c>
      <c r="C144" s="4"/>
      <c r="D144" s="3"/>
      <c r="E144" s="3"/>
      <c r="F144" s="3"/>
      <c r="G144" s="3"/>
      <c r="H144" s="3"/>
      <c r="I144" s="2"/>
      <c r="K144" s="4" t="s">
        <v>6</v>
      </c>
      <c r="L144" s="3" t="s">
        <v>5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21</v>
      </c>
      <c r="B146" s="19" t="s">
        <v>20</v>
      </c>
      <c r="C146" s="19" t="s">
        <v>19</v>
      </c>
      <c r="D146" s="19" t="s">
        <v>18</v>
      </c>
      <c r="E146" s="19" t="s">
        <v>17</v>
      </c>
      <c r="F146" s="19" t="s">
        <v>16</v>
      </c>
      <c r="G146" s="19" t="s">
        <v>40</v>
      </c>
      <c r="H146" s="19" t="s">
        <v>41</v>
      </c>
      <c r="I146" s="18" t="s">
        <v>13</v>
      </c>
    </row>
    <row r="147" spans="1:16" x14ac:dyDescent="0.2">
      <c r="A147" s="17" t="s">
        <v>12</v>
      </c>
      <c r="B147" s="16" t="s">
        <v>44</v>
      </c>
      <c r="C147" s="4" t="s">
        <v>10</v>
      </c>
      <c r="D147" s="4"/>
      <c r="E147" s="15">
        <f>P151</f>
        <v>20.621700000000001</v>
      </c>
      <c r="F147" s="4">
        <f>AVERAGE(E147:E148)</f>
        <v>20.621700000000001</v>
      </c>
      <c r="G147" s="4">
        <f>SUM(F147,-F154)</f>
        <v>-6.1318999999999981</v>
      </c>
      <c r="H147" s="4">
        <f>SUM(G150,-G147)</f>
        <v>-2.8673000000000002</v>
      </c>
      <c r="I147" s="14">
        <f>POWER(2,-H147)</f>
        <v>7.2969825312659529</v>
      </c>
    </row>
    <row r="148" spans="1:16" x14ac:dyDescent="0.2">
      <c r="A148" s="4" t="s">
        <v>6</v>
      </c>
      <c r="B148" s="7"/>
      <c r="C148" s="4" t="s">
        <v>10</v>
      </c>
      <c r="D148" s="7"/>
      <c r="E148" s="8" t="s">
        <v>8</v>
      </c>
      <c r="F148" s="4"/>
      <c r="G148" s="4"/>
      <c r="H148" s="4"/>
      <c r="I148" s="5"/>
    </row>
    <row r="149" spans="1:16" x14ac:dyDescent="0.2">
      <c r="A149" s="4" t="s">
        <v>6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7</v>
      </c>
      <c r="B150" s="7"/>
      <c r="C150" s="4" t="s">
        <v>10</v>
      </c>
      <c r="D150" s="6"/>
      <c r="E150">
        <f>P154</f>
        <v>17.375800000000002</v>
      </c>
      <c r="F150" s="4">
        <f>AVERAGE(E150:E151)</f>
        <v>17.375800000000002</v>
      </c>
      <c r="G150" s="4">
        <f>SUM(F150,-F157)</f>
        <v>-8.9991999999999983</v>
      </c>
      <c r="H150" s="4"/>
      <c r="I150" s="5"/>
      <c r="O150" s="13" t="s">
        <v>31</v>
      </c>
      <c r="P150" s="13" t="s">
        <v>10</v>
      </c>
    </row>
    <row r="151" spans="1:16" x14ac:dyDescent="0.2">
      <c r="A151" s="4" t="s">
        <v>7</v>
      </c>
      <c r="B151" s="7"/>
      <c r="C151" s="4" t="s">
        <v>10</v>
      </c>
      <c r="D151" s="4"/>
      <c r="E151" s="8" t="s">
        <v>8</v>
      </c>
      <c r="F151" s="4"/>
      <c r="G151" s="4"/>
      <c r="H151" s="4"/>
      <c r="I151" s="5"/>
      <c r="N151" s="9" t="s">
        <v>95</v>
      </c>
      <c r="O151" s="9">
        <v>26.753599999999999</v>
      </c>
      <c r="P151" s="9">
        <v>20.621700000000001</v>
      </c>
    </row>
    <row r="152" spans="1:16" x14ac:dyDescent="0.2">
      <c r="A152" s="4" t="s">
        <v>7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95</v>
      </c>
      <c r="O152" s="9">
        <v>26.5289</v>
      </c>
      <c r="P152" s="9">
        <v>20.476199999999999</v>
      </c>
    </row>
    <row r="153" spans="1:16" ht="17" thickBot="1" x14ac:dyDescent="0.25">
      <c r="A153" s="12" t="s">
        <v>5</v>
      </c>
      <c r="B153" s="7"/>
      <c r="C153" s="4"/>
      <c r="D153" s="11"/>
      <c r="E153" s="11"/>
      <c r="F153" s="11"/>
      <c r="G153" s="4"/>
      <c r="H153" s="4"/>
      <c r="I153" s="5"/>
      <c r="N153" s="9" t="s">
        <v>61</v>
      </c>
      <c r="O153" s="9">
        <v>26.3126</v>
      </c>
      <c r="P153" s="9">
        <v>17.315100000000001</v>
      </c>
    </row>
    <row r="154" spans="1:16" ht="17" thickTop="1" x14ac:dyDescent="0.2">
      <c r="A154" s="4" t="s">
        <v>9</v>
      </c>
      <c r="B154" s="7"/>
      <c r="C154" s="4" t="s">
        <v>31</v>
      </c>
      <c r="D154" s="7"/>
      <c r="E154" s="10">
        <f>O151</f>
        <v>26.753599999999999</v>
      </c>
      <c r="F154" s="4">
        <f>AVERAGE(E154:E155)</f>
        <v>26.753599999999999</v>
      </c>
      <c r="G154" s="4"/>
      <c r="H154" s="4"/>
      <c r="I154" s="5"/>
      <c r="N154" s="9" t="s">
        <v>61</v>
      </c>
      <c r="O154" s="9">
        <v>26.375</v>
      </c>
      <c r="P154" s="9">
        <v>17.375800000000002</v>
      </c>
    </row>
    <row r="155" spans="1:16" x14ac:dyDescent="0.2">
      <c r="A155" s="4" t="s">
        <v>6</v>
      </c>
      <c r="B155" s="7"/>
      <c r="C155" s="4" t="s">
        <v>31</v>
      </c>
      <c r="D155" s="7"/>
      <c r="E155" s="8" t="s">
        <v>8</v>
      </c>
      <c r="F155" s="4"/>
      <c r="G155" s="4"/>
      <c r="H155" s="4"/>
      <c r="I155" s="5"/>
    </row>
    <row r="156" spans="1:16" x14ac:dyDescent="0.2">
      <c r="A156" s="4" t="s">
        <v>6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7</v>
      </c>
      <c r="B157" s="7"/>
      <c r="C157" s="4" t="s">
        <v>31</v>
      </c>
      <c r="D157" s="6"/>
      <c r="E157">
        <f>O154</f>
        <v>26.375</v>
      </c>
      <c r="F157" s="4">
        <f>AVERAGE(E157:E158)</f>
        <v>26.375</v>
      </c>
      <c r="G157" s="4"/>
      <c r="H157" s="4"/>
      <c r="I157" s="5"/>
    </row>
    <row r="158" spans="1:16" x14ac:dyDescent="0.2">
      <c r="A158" s="4" t="s">
        <v>7</v>
      </c>
      <c r="B158" s="7"/>
      <c r="C158" s="4" t="s">
        <v>31</v>
      </c>
      <c r="D158" s="6"/>
      <c r="E158" s="8" t="s">
        <v>8</v>
      </c>
      <c r="F158" s="4"/>
      <c r="G158" s="4"/>
      <c r="H158" s="4"/>
      <c r="I158" s="5"/>
    </row>
    <row r="159" spans="1:16" x14ac:dyDescent="0.2">
      <c r="A159" s="4" t="s">
        <v>7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6</v>
      </c>
      <c r="B160" s="3" t="s">
        <v>5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52</v>
      </c>
      <c r="N162" t="s">
        <v>0</v>
      </c>
    </row>
    <row r="163" spans="12:15" x14ac:dyDescent="0.2">
      <c r="M163">
        <f>S2</f>
        <v>1.0266895457199992</v>
      </c>
      <c r="N163" s="1">
        <f>I2</f>
        <v>4.0631538703282528</v>
      </c>
    </row>
    <row r="164" spans="12:15" x14ac:dyDescent="0.2">
      <c r="M164">
        <f>S35</f>
        <v>0.97765679285663631</v>
      </c>
      <c r="N164">
        <f>I18</f>
        <v>4.1295941419329747</v>
      </c>
    </row>
    <row r="165" spans="12:15" x14ac:dyDescent="0.2">
      <c r="M165">
        <f>S67</f>
        <v>1</v>
      </c>
      <c r="N165">
        <f>I35</f>
        <v>7.3136926486868239</v>
      </c>
    </row>
    <row r="166" spans="12:15" x14ac:dyDescent="0.2">
      <c r="M166" s="1">
        <f>S99</f>
        <v>0.9314821318134292</v>
      </c>
      <c r="N166" s="1"/>
    </row>
    <row r="167" spans="12:15" x14ac:dyDescent="0.2">
      <c r="M167" s="1">
        <f>S131</f>
        <v>0.94658239795646626</v>
      </c>
    </row>
    <row r="168" spans="12:15" x14ac:dyDescent="0.2">
      <c r="N168">
        <f>I99</f>
        <v>1.2744722845705005</v>
      </c>
    </row>
    <row r="170" spans="12:15" x14ac:dyDescent="0.2">
      <c r="N170">
        <f>I131</f>
        <v>7.2883891943645986</v>
      </c>
    </row>
    <row r="171" spans="12:15" x14ac:dyDescent="0.2">
      <c r="N171">
        <f>I147</f>
        <v>7.2969825312659529</v>
      </c>
    </row>
    <row r="174" spans="12:15" x14ac:dyDescent="0.2">
      <c r="L174" t="s">
        <v>4</v>
      </c>
      <c r="M174">
        <f>AVERAGE(M163:M168)</f>
        <v>0.97648217366930612</v>
      </c>
      <c r="N174">
        <f>AVERAGE(N163:N172)</f>
        <v>5.2277141118581838</v>
      </c>
    </row>
    <row r="175" spans="12:15" x14ac:dyDescent="0.2">
      <c r="L175" t="s">
        <v>3</v>
      </c>
      <c r="M175">
        <f>STDEV(M163:M168)</f>
        <v>3.8711265958701987E-2</v>
      </c>
      <c r="N175">
        <f>STDEV(N163:N172)</f>
        <v>2.4927795334866087</v>
      </c>
    </row>
    <row r="176" spans="12:15" x14ac:dyDescent="0.2">
      <c r="L176" t="s">
        <v>2</v>
      </c>
      <c r="N176">
        <f>TTEST(M163:M167,N163:N172,2,2)</f>
        <v>4.3608031867981558E-3</v>
      </c>
      <c r="O176" s="53" t="str">
        <f>IF(AND(N176&gt;=0.01, N176&lt;0.05), "Significativo *", IF(AND(N176&gt;=0.001, N176&lt;0.01), "Significativo **", IF(N176&lt;0.001, "Significativo ***", "Non significativo")))</f>
        <v>Significativo **</v>
      </c>
    </row>
    <row r="178" spans="12:13" x14ac:dyDescent="0.2">
      <c r="L178" t="s">
        <v>52</v>
      </c>
      <c r="M178" t="s">
        <v>0</v>
      </c>
    </row>
    <row r="179" spans="12:13" x14ac:dyDescent="0.2">
      <c r="L179">
        <f>M174</f>
        <v>0.97648217366930612</v>
      </c>
      <c r="M179">
        <f>N174</f>
        <v>5.2277141118581838</v>
      </c>
    </row>
    <row r="180" spans="12:13" x14ac:dyDescent="0.2">
      <c r="L180">
        <f>M175</f>
        <v>3.8711265958701987E-2</v>
      </c>
      <c r="M180">
        <f>N175</f>
        <v>2.4927795334866087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workbookViewId="0">
      <selection activeCell="Q13" sqref="Q13"/>
    </sheetView>
  </sheetViews>
  <sheetFormatPr baseColWidth="10" defaultRowHeight="16" x14ac:dyDescent="0.2"/>
  <sheetData>
    <row r="1" spans="1:5" x14ac:dyDescent="0.2">
      <c r="A1" t="s">
        <v>97</v>
      </c>
      <c r="B1" s="9" t="s">
        <v>98</v>
      </c>
      <c r="C1" s="26" t="s">
        <v>100</v>
      </c>
    </row>
    <row r="2" spans="1:5" x14ac:dyDescent="0.2">
      <c r="A2" t="s">
        <v>10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103</v>
      </c>
    </row>
    <row r="4" spans="1:5" x14ac:dyDescent="0.2">
      <c r="A4" t="s">
        <v>104</v>
      </c>
    </row>
    <row r="5" spans="1:5" x14ac:dyDescent="0.2">
      <c r="A5" t="s">
        <v>105</v>
      </c>
    </row>
    <row r="6" spans="1:5" x14ac:dyDescent="0.2">
      <c r="A6" t="s">
        <v>106</v>
      </c>
    </row>
    <row r="10" spans="1:5" x14ac:dyDescent="0.2">
      <c r="B10" s="9" t="s">
        <v>99</v>
      </c>
      <c r="C10" s="22" t="s">
        <v>101</v>
      </c>
    </row>
    <row r="11" spans="1:5" x14ac:dyDescent="0.2">
      <c r="A11" t="s">
        <v>10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103</v>
      </c>
    </row>
    <row r="13" spans="1:5" x14ac:dyDescent="0.2">
      <c r="A13" t="s">
        <v>104</v>
      </c>
    </row>
    <row r="14" spans="1:5" x14ac:dyDescent="0.2">
      <c r="A14" t="s">
        <v>105</v>
      </c>
    </row>
    <row r="15" spans="1:5" x14ac:dyDescent="0.2">
      <c r="A15" t="s">
        <v>106</v>
      </c>
    </row>
    <row r="19" spans="1:5" x14ac:dyDescent="0.2">
      <c r="B19" s="9" t="s">
        <v>99</v>
      </c>
      <c r="C19" s="54" t="s">
        <v>102</v>
      </c>
    </row>
    <row r="20" spans="1:5" x14ac:dyDescent="0.2">
      <c r="A20" t="s">
        <v>10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103</v>
      </c>
    </row>
    <row r="22" spans="1:5" x14ac:dyDescent="0.2">
      <c r="A22" t="s">
        <v>104</v>
      </c>
    </row>
    <row r="23" spans="1:5" x14ac:dyDescent="0.2">
      <c r="A23" t="s">
        <v>105</v>
      </c>
    </row>
    <row r="24" spans="1:5" x14ac:dyDescent="0.2">
      <c r="A24" t="s">
        <v>106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GPX1</vt:lpstr>
      <vt:lpstr>SPLEEN C5-T+1</vt:lpstr>
      <vt:lpstr>C5-T+1</vt:lpstr>
      <vt:lpstr>SPLEEN C10-T+2</vt:lpstr>
      <vt:lpstr>C10-T+2</vt:lpstr>
      <vt:lpstr>SPLEEN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2025-06-16T13:46:14Z</dcterms:modified>
</cp:coreProperties>
</file>