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2DAF0BD2-26C5-9247-BBA6-E38A13C423F2}" xr6:coauthVersionLast="47" xr6:coauthVersionMax="47" xr10:uidLastSave="{00000000-0000-0000-0000-000000000000}"/>
  <bookViews>
    <workbookView xWindow="-32140" yWindow="-1580" windowWidth="28800" windowHeight="17500" activeTab="6" xr2:uid="{828D263B-D80C-524C-AB14-085D4EE1302F}"/>
  </bookViews>
  <sheets>
    <sheet name="ct GPX3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  <sheet name="ANALISI DEFINITIV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8" l="1"/>
  <c r="O109" i="8"/>
  <c r="O106" i="8"/>
  <c r="O102" i="8"/>
  <c r="N165" i="1"/>
  <c r="E157" i="8"/>
  <c r="F157" i="8" s="1"/>
  <c r="E154" i="8"/>
  <c r="F154" i="8" s="1"/>
  <c r="E150" i="8"/>
  <c r="F150" i="8" s="1"/>
  <c r="E147" i="8"/>
  <c r="F147" i="8" s="1"/>
  <c r="O141" i="8"/>
  <c r="P141" i="8" s="1"/>
  <c r="Q134" i="8" s="1"/>
  <c r="F141" i="8"/>
  <c r="G134" i="8" s="1"/>
  <c r="E141" i="8"/>
  <c r="O138" i="8"/>
  <c r="P138" i="8" s="1"/>
  <c r="E138" i="8"/>
  <c r="F138" i="8" s="1"/>
  <c r="O134" i="8"/>
  <c r="P134" i="8" s="1"/>
  <c r="E134" i="8"/>
  <c r="F134" i="8" s="1"/>
  <c r="O131" i="8"/>
  <c r="P131" i="8" s="1"/>
  <c r="E131" i="8"/>
  <c r="F131" i="8" s="1"/>
  <c r="E125" i="8"/>
  <c r="F125" i="8" s="1"/>
  <c r="G118" i="8" s="1"/>
  <c r="F122" i="8"/>
  <c r="E122" i="8"/>
  <c r="E118" i="8"/>
  <c r="F118" i="8" s="1"/>
  <c r="E115" i="8"/>
  <c r="F115" i="8" s="1"/>
  <c r="P109" i="8"/>
  <c r="Q102" i="8" s="1"/>
  <c r="E109" i="8"/>
  <c r="F109" i="8" s="1"/>
  <c r="G102" i="8" s="1"/>
  <c r="P106" i="8"/>
  <c r="F106" i="8"/>
  <c r="E106" i="8"/>
  <c r="P102" i="8"/>
  <c r="E102" i="8"/>
  <c r="F102" i="8" s="1"/>
  <c r="P99" i="8"/>
  <c r="F99" i="8"/>
  <c r="E99" i="8"/>
  <c r="BJ93" i="8"/>
  <c r="BK93" i="8" s="1"/>
  <c r="BL86" i="8" s="1"/>
  <c r="E93" i="8"/>
  <c r="F93" i="8" s="1"/>
  <c r="G86" i="8" s="1"/>
  <c r="BJ90" i="8"/>
  <c r="BK90" i="8" s="1"/>
  <c r="F90" i="8"/>
  <c r="G83" i="8" s="1"/>
  <c r="E90" i="8"/>
  <c r="BJ86" i="8"/>
  <c r="BK86" i="8" s="1"/>
  <c r="E86" i="8"/>
  <c r="F86" i="8" s="1"/>
  <c r="BJ83" i="8"/>
  <c r="BK83" i="8" s="1"/>
  <c r="F83" i="8"/>
  <c r="E83" i="8"/>
  <c r="BT77" i="8"/>
  <c r="BU77" i="8" s="1"/>
  <c r="BV70" i="8" s="1"/>
  <c r="BJ77" i="8"/>
  <c r="BK77" i="8" s="1"/>
  <c r="O77" i="8"/>
  <c r="P77" i="8" s="1"/>
  <c r="F77" i="8"/>
  <c r="E77" i="8"/>
  <c r="BT74" i="8"/>
  <c r="BU74" i="8" s="1"/>
  <c r="BJ74" i="8"/>
  <c r="BK74" i="8" s="1"/>
  <c r="O74" i="8"/>
  <c r="P74" i="8" s="1"/>
  <c r="Q67" i="8" s="1"/>
  <c r="F74" i="8"/>
  <c r="G67" i="8" s="1"/>
  <c r="E74" i="8"/>
  <c r="BT70" i="8"/>
  <c r="BU70" i="8" s="1"/>
  <c r="BJ70" i="8"/>
  <c r="BK70" i="8" s="1"/>
  <c r="O70" i="8"/>
  <c r="P70" i="8" s="1"/>
  <c r="E70" i="8"/>
  <c r="F70" i="8" s="1"/>
  <c r="BT67" i="8"/>
  <c r="BU67" i="8" s="1"/>
  <c r="BJ67" i="8"/>
  <c r="BK67" i="8" s="1"/>
  <c r="O67" i="8"/>
  <c r="P67" i="8" s="1"/>
  <c r="F67" i="8"/>
  <c r="E67" i="8"/>
  <c r="E61" i="8"/>
  <c r="F61" i="8" s="1"/>
  <c r="E58" i="8"/>
  <c r="F58" i="8" s="1"/>
  <c r="E54" i="8"/>
  <c r="F54" i="8" s="1"/>
  <c r="E51" i="8"/>
  <c r="F51" i="8" s="1"/>
  <c r="O45" i="8"/>
  <c r="P45" i="8" s="1"/>
  <c r="Q38" i="8" s="1"/>
  <c r="F45" i="8"/>
  <c r="E45" i="8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F25" i="8"/>
  <c r="G18" i="8" s="1"/>
  <c r="E25" i="8"/>
  <c r="E21" i="8"/>
  <c r="F21" i="8" s="1"/>
  <c r="F18" i="8"/>
  <c r="E18" i="8"/>
  <c r="O12" i="8"/>
  <c r="P12" i="8" s="1"/>
  <c r="Q5" i="8" s="1"/>
  <c r="E12" i="8"/>
  <c r="F12" i="8" s="1"/>
  <c r="G5" i="8" s="1"/>
  <c r="O9" i="8"/>
  <c r="P9" i="8" s="1"/>
  <c r="F9" i="8"/>
  <c r="G2" i="8" s="1"/>
  <c r="E9" i="8"/>
  <c r="O5" i="8"/>
  <c r="P5" i="8" s="1"/>
  <c r="E5" i="8"/>
  <c r="F5" i="8" s="1"/>
  <c r="O2" i="8"/>
  <c r="P2" i="8" s="1"/>
  <c r="F2" i="8"/>
  <c r="E2" i="8"/>
  <c r="E158" i="6"/>
  <c r="F158" i="6" s="1"/>
  <c r="G151" i="6" s="1"/>
  <c r="E155" i="6"/>
  <c r="F155" i="6" s="1"/>
  <c r="G148" i="6" s="1"/>
  <c r="H148" i="6" s="1"/>
  <c r="E151" i="6"/>
  <c r="F151" i="6" s="1"/>
  <c r="F148" i="6"/>
  <c r="E148" i="6"/>
  <c r="O142" i="6"/>
  <c r="P142" i="6" s="1"/>
  <c r="Q135" i="6" s="1"/>
  <c r="E142" i="6"/>
  <c r="F142" i="6" s="1"/>
  <c r="G135" i="6" s="1"/>
  <c r="O139" i="6"/>
  <c r="P139" i="6" s="1"/>
  <c r="F139" i="6"/>
  <c r="E139" i="6"/>
  <c r="O135" i="6"/>
  <c r="P135" i="6" s="1"/>
  <c r="E135" i="6"/>
  <c r="F135" i="6" s="1"/>
  <c r="O132" i="6"/>
  <c r="P132" i="6" s="1"/>
  <c r="E132" i="6"/>
  <c r="F132" i="6" s="1"/>
  <c r="F125" i="6"/>
  <c r="G118" i="6" s="1"/>
  <c r="E125" i="6"/>
  <c r="E122" i="6"/>
  <c r="F122" i="6" s="1"/>
  <c r="G115" i="6" s="1"/>
  <c r="E118" i="6"/>
  <c r="F118" i="6" s="1"/>
  <c r="E115" i="6"/>
  <c r="F115" i="6" s="1"/>
  <c r="O109" i="6"/>
  <c r="P109" i="6" s="1"/>
  <c r="Q102" i="6" s="1"/>
  <c r="E109" i="6"/>
  <c r="F109" i="6" s="1"/>
  <c r="G102" i="6" s="1"/>
  <c r="P106" i="6"/>
  <c r="Q99" i="6" s="1"/>
  <c r="R99" i="6" s="1"/>
  <c r="S99" i="6" s="1"/>
  <c r="M166" i="6" s="1"/>
  <c r="O106" i="6"/>
  <c r="E106" i="6"/>
  <c r="F106" i="6" s="1"/>
  <c r="O102" i="6"/>
  <c r="P102" i="6" s="1"/>
  <c r="F102" i="6"/>
  <c r="E102" i="6"/>
  <c r="O99" i="6"/>
  <c r="P99" i="6" s="1"/>
  <c r="E99" i="6"/>
  <c r="F99" i="6" s="1"/>
  <c r="BJ93" i="6"/>
  <c r="BK93" i="6" s="1"/>
  <c r="BL86" i="6" s="1"/>
  <c r="E93" i="6"/>
  <c r="F93" i="6" s="1"/>
  <c r="G86" i="6" s="1"/>
  <c r="BK90" i="6"/>
  <c r="BJ90" i="6"/>
  <c r="E90" i="6"/>
  <c r="F90" i="6" s="1"/>
  <c r="BJ86" i="6"/>
  <c r="BK86" i="6" s="1"/>
  <c r="F86" i="6"/>
  <c r="E86" i="6"/>
  <c r="BJ83" i="6"/>
  <c r="BK83" i="6" s="1"/>
  <c r="E83" i="6"/>
  <c r="F83" i="6" s="1"/>
  <c r="BT77" i="6"/>
  <c r="BU77" i="6" s="1"/>
  <c r="BV70" i="6" s="1"/>
  <c r="BJ77" i="6"/>
  <c r="BK77" i="6" s="1"/>
  <c r="BL70" i="6" s="1"/>
  <c r="P77" i="6"/>
  <c r="O77" i="6"/>
  <c r="E77" i="6"/>
  <c r="F77" i="6" s="1"/>
  <c r="BT74" i="6"/>
  <c r="BU74" i="6" s="1"/>
  <c r="BJ74" i="6"/>
  <c r="BK74" i="6" s="1"/>
  <c r="BL67" i="6" s="1"/>
  <c r="BM67" i="6" s="1"/>
  <c r="BN67" i="6" s="1"/>
  <c r="P74" i="6"/>
  <c r="Q67" i="6" s="1"/>
  <c r="O74" i="6"/>
  <c r="E74" i="6"/>
  <c r="F74" i="6" s="1"/>
  <c r="G67" i="6" s="1"/>
  <c r="BT70" i="6"/>
  <c r="BU70" i="6" s="1"/>
  <c r="BK70" i="6"/>
  <c r="BJ70" i="6"/>
  <c r="O70" i="6"/>
  <c r="P70" i="6" s="1"/>
  <c r="E70" i="6"/>
  <c r="F70" i="6" s="1"/>
  <c r="BT67" i="6"/>
  <c r="BU67" i="6" s="1"/>
  <c r="BK67" i="6"/>
  <c r="BJ67" i="6"/>
  <c r="O67" i="6"/>
  <c r="P67" i="6" s="1"/>
  <c r="E67" i="6"/>
  <c r="F67" i="6" s="1"/>
  <c r="E61" i="6"/>
  <c r="F61" i="6" s="1"/>
  <c r="E58" i="6"/>
  <c r="F58" i="6" s="1"/>
  <c r="E54" i="6"/>
  <c r="F54" i="6" s="1"/>
  <c r="E51" i="6"/>
  <c r="F51" i="6" s="1"/>
  <c r="P45" i="6"/>
  <c r="O45" i="6"/>
  <c r="E45" i="6"/>
  <c r="F45" i="6" s="1"/>
  <c r="O42" i="6"/>
  <c r="P42" i="6" s="1"/>
  <c r="E42" i="6"/>
  <c r="F42" i="6" s="1"/>
  <c r="G35" i="6" s="1"/>
  <c r="O38" i="6"/>
  <c r="P38" i="6" s="1"/>
  <c r="E38" i="6"/>
  <c r="F38" i="6" s="1"/>
  <c r="O35" i="6"/>
  <c r="P35" i="6" s="1"/>
  <c r="E35" i="6"/>
  <c r="F35" i="6" s="1"/>
  <c r="F28" i="6"/>
  <c r="E28" i="6"/>
  <c r="E25" i="6"/>
  <c r="F25" i="6" s="1"/>
  <c r="E21" i="6"/>
  <c r="F21" i="6" s="1"/>
  <c r="E18" i="6"/>
  <c r="F18" i="6" s="1"/>
  <c r="O12" i="6"/>
  <c r="P12" i="6" s="1"/>
  <c r="Q5" i="6" s="1"/>
  <c r="E12" i="6"/>
  <c r="F12" i="6" s="1"/>
  <c r="G5" i="6" s="1"/>
  <c r="P9" i="6"/>
  <c r="O9" i="6"/>
  <c r="E9" i="6"/>
  <c r="F9" i="6" s="1"/>
  <c r="O5" i="6"/>
  <c r="P5" i="6" s="1"/>
  <c r="F5" i="6"/>
  <c r="E5" i="6"/>
  <c r="O2" i="6"/>
  <c r="P2" i="6" s="1"/>
  <c r="E2" i="6"/>
  <c r="F2" i="6" s="1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M166" i="3" s="1"/>
  <c r="F106" i="3"/>
  <c r="G99" i="3" s="1"/>
  <c r="H99" i="3" s="1"/>
  <c r="I9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F77" i="3"/>
  <c r="E77" i="3"/>
  <c r="BT74" i="3"/>
  <c r="BU74" i="3" s="1"/>
  <c r="BJ74" i="3"/>
  <c r="BK74" i="3" s="1"/>
  <c r="O74" i="3"/>
  <c r="P74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F5" i="3"/>
  <c r="E5" i="3"/>
  <c r="O2" i="3"/>
  <c r="P2" i="3" s="1"/>
  <c r="F2" i="3"/>
  <c r="E2" i="3"/>
  <c r="E9" i="1"/>
  <c r="E5" i="1"/>
  <c r="E2" i="1"/>
  <c r="O141" i="7"/>
  <c r="O138" i="7"/>
  <c r="O134" i="7"/>
  <c r="O131" i="7"/>
  <c r="E157" i="7"/>
  <c r="E154" i="7"/>
  <c r="E150" i="7"/>
  <c r="E147" i="7"/>
  <c r="E134" i="7"/>
  <c r="E131" i="7"/>
  <c r="F147" i="7"/>
  <c r="O28" i="5"/>
  <c r="P16" i="5"/>
  <c r="P17" i="5"/>
  <c r="P18" i="5"/>
  <c r="P19" i="5"/>
  <c r="P20" i="5"/>
  <c r="P21" i="5"/>
  <c r="P22" i="5"/>
  <c r="P23" i="5"/>
  <c r="P24" i="5"/>
  <c r="P15" i="5"/>
  <c r="P6" i="5"/>
  <c r="P7" i="5"/>
  <c r="P8" i="5"/>
  <c r="P9" i="5"/>
  <c r="P10" i="5"/>
  <c r="P11" i="5"/>
  <c r="P12" i="5"/>
  <c r="P13" i="5"/>
  <c r="P14" i="5"/>
  <c r="O24" i="5"/>
  <c r="O23" i="5"/>
  <c r="O22" i="5"/>
  <c r="O21" i="5"/>
  <c r="O20" i="5"/>
  <c r="O19" i="5"/>
  <c r="O18" i="5"/>
  <c r="O17" i="5"/>
  <c r="O16" i="5"/>
  <c r="O15" i="5"/>
  <c r="P5" i="5"/>
  <c r="O14" i="5"/>
  <c r="O13" i="5"/>
  <c r="O12" i="5"/>
  <c r="O11" i="5"/>
  <c r="O10" i="5"/>
  <c r="O9" i="5"/>
  <c r="O8" i="5"/>
  <c r="O7" i="5"/>
  <c r="O6" i="5"/>
  <c r="O5" i="5"/>
  <c r="P58" i="5"/>
  <c r="P59" i="5"/>
  <c r="P60" i="5"/>
  <c r="P63" i="5"/>
  <c r="P64" i="5"/>
  <c r="P65" i="5"/>
  <c r="P66" i="5"/>
  <c r="P57" i="5"/>
  <c r="P48" i="5"/>
  <c r="P49" i="5"/>
  <c r="P50" i="5"/>
  <c r="P51" i="5"/>
  <c r="P52" i="5"/>
  <c r="P53" i="5"/>
  <c r="P54" i="5"/>
  <c r="P55" i="5"/>
  <c r="P56" i="5"/>
  <c r="P47" i="5"/>
  <c r="P37" i="5"/>
  <c r="P38" i="5"/>
  <c r="P39" i="5"/>
  <c r="P40" i="5"/>
  <c r="P41" i="5"/>
  <c r="P44" i="5"/>
  <c r="P45" i="5"/>
  <c r="P27" i="5"/>
  <c r="P28" i="5"/>
  <c r="P29" i="5"/>
  <c r="P30" i="5"/>
  <c r="P31" i="5"/>
  <c r="P32" i="5"/>
  <c r="P33" i="5"/>
  <c r="P26" i="5"/>
  <c r="O58" i="5"/>
  <c r="O59" i="5"/>
  <c r="O60" i="5"/>
  <c r="O63" i="5"/>
  <c r="O64" i="5"/>
  <c r="O65" i="5"/>
  <c r="O66" i="5"/>
  <c r="O57" i="5"/>
  <c r="O48" i="5"/>
  <c r="O49" i="5"/>
  <c r="O50" i="5"/>
  <c r="O51" i="5"/>
  <c r="O52" i="5"/>
  <c r="O53" i="5"/>
  <c r="O54" i="5"/>
  <c r="O55" i="5"/>
  <c r="O56" i="5"/>
  <c r="O47" i="5"/>
  <c r="O37" i="5"/>
  <c r="O38" i="5"/>
  <c r="O39" i="5"/>
  <c r="O40" i="5"/>
  <c r="O41" i="5"/>
  <c r="O44" i="5"/>
  <c r="O45" i="5"/>
  <c r="O36" i="5"/>
  <c r="O33" i="5"/>
  <c r="O29" i="5"/>
  <c r="O30" i="5"/>
  <c r="O31" i="5"/>
  <c r="O32" i="5"/>
  <c r="D108" i="5"/>
  <c r="H110" i="5"/>
  <c r="H109" i="5"/>
  <c r="H108" i="5"/>
  <c r="H107" i="5"/>
  <c r="H106" i="5"/>
  <c r="H105" i="5"/>
  <c r="H104" i="5"/>
  <c r="H103" i="5"/>
  <c r="H102" i="5"/>
  <c r="H101" i="5"/>
  <c r="D110" i="5"/>
  <c r="D109" i="5"/>
  <c r="D107" i="5"/>
  <c r="D106" i="5"/>
  <c r="D105" i="5"/>
  <c r="D104" i="5"/>
  <c r="D103" i="5"/>
  <c r="D102" i="5"/>
  <c r="D101" i="5"/>
  <c r="H90" i="5"/>
  <c r="H89" i="5"/>
  <c r="H88" i="5"/>
  <c r="H87" i="5"/>
  <c r="H86" i="5"/>
  <c r="H85" i="5"/>
  <c r="H84" i="5"/>
  <c r="H83" i="5"/>
  <c r="H82" i="5"/>
  <c r="H81" i="5"/>
  <c r="D90" i="5"/>
  <c r="D89" i="5"/>
  <c r="D88" i="5"/>
  <c r="D87" i="5"/>
  <c r="D86" i="5"/>
  <c r="D85" i="5"/>
  <c r="D84" i="5"/>
  <c r="D83" i="5"/>
  <c r="D82" i="5"/>
  <c r="D81" i="5"/>
  <c r="D68" i="5"/>
  <c r="D67" i="5"/>
  <c r="D66" i="5"/>
  <c r="D65" i="5"/>
  <c r="D64" i="5"/>
  <c r="D63" i="5"/>
  <c r="D62" i="5"/>
  <c r="D61" i="5"/>
  <c r="H68" i="5"/>
  <c r="H67" i="5"/>
  <c r="H66" i="5"/>
  <c r="H65" i="5"/>
  <c r="H64" i="5"/>
  <c r="H63" i="5"/>
  <c r="H62" i="5"/>
  <c r="H61" i="5"/>
  <c r="D52" i="5"/>
  <c r="D51" i="5"/>
  <c r="D50" i="5"/>
  <c r="D49" i="5"/>
  <c r="D48" i="5"/>
  <c r="D47" i="5"/>
  <c r="D46" i="5"/>
  <c r="D45" i="5"/>
  <c r="D44" i="5"/>
  <c r="D43" i="5"/>
  <c r="H52" i="5"/>
  <c r="H51" i="5"/>
  <c r="H50" i="5"/>
  <c r="H49" i="5"/>
  <c r="H48" i="5"/>
  <c r="H47" i="5"/>
  <c r="H46" i="5"/>
  <c r="H45" i="5"/>
  <c r="H43" i="5"/>
  <c r="H44" i="5"/>
  <c r="H11" i="5"/>
  <c r="H9" i="5"/>
  <c r="H7" i="5"/>
  <c r="H5" i="5"/>
  <c r="D5" i="5"/>
  <c r="D7" i="5"/>
  <c r="D9" i="5"/>
  <c r="D13" i="5"/>
  <c r="D11" i="5"/>
  <c r="D14" i="5"/>
  <c r="D12" i="5"/>
  <c r="D10" i="5"/>
  <c r="D8" i="5"/>
  <c r="D6" i="5"/>
  <c r="H6" i="5"/>
  <c r="D32" i="5"/>
  <c r="D30" i="5"/>
  <c r="D28" i="5"/>
  <c r="D26" i="5"/>
  <c r="D24" i="5"/>
  <c r="D31" i="5"/>
  <c r="D29" i="5"/>
  <c r="D27" i="5"/>
  <c r="D25" i="5"/>
  <c r="D23" i="5"/>
  <c r="H31" i="5"/>
  <c r="H29" i="5"/>
  <c r="H27" i="5"/>
  <c r="H25" i="5"/>
  <c r="H23" i="5"/>
  <c r="H32" i="5"/>
  <c r="H30" i="5"/>
  <c r="H28" i="5"/>
  <c r="H26" i="5"/>
  <c r="H24" i="5"/>
  <c r="H14" i="5"/>
  <c r="H12" i="5"/>
  <c r="H10" i="5"/>
  <c r="H8" i="5"/>
  <c r="H13" i="5"/>
  <c r="G99" i="8" l="1"/>
  <c r="H99" i="8" s="1"/>
  <c r="I99" i="8" s="1"/>
  <c r="N169" i="8" s="1"/>
  <c r="G115" i="8"/>
  <c r="H115" i="8" s="1"/>
  <c r="I115" i="8" s="1"/>
  <c r="N170" i="8" s="1"/>
  <c r="Q99" i="8"/>
  <c r="R99" i="8" s="1"/>
  <c r="S99" i="8" s="1"/>
  <c r="M166" i="8" s="1"/>
  <c r="Q2" i="8"/>
  <c r="R2" i="8" s="1"/>
  <c r="S2" i="8" s="1"/>
  <c r="M163" i="8" s="1"/>
  <c r="G38" i="8"/>
  <c r="H67" i="8"/>
  <c r="I67" i="8" s="1"/>
  <c r="N167" i="8" s="1"/>
  <c r="BL83" i="8"/>
  <c r="BM83" i="8" s="1"/>
  <c r="BN83" i="8" s="1"/>
  <c r="Q131" i="8"/>
  <c r="R131" i="8" s="1"/>
  <c r="S131" i="8" s="1"/>
  <c r="M167" i="8" s="1"/>
  <c r="BV67" i="8"/>
  <c r="BW67" i="8" s="1"/>
  <c r="BX67" i="8" s="1"/>
  <c r="G35" i="8"/>
  <c r="H35" i="8" s="1"/>
  <c r="I35" i="8" s="1"/>
  <c r="N165" i="8" s="1"/>
  <c r="G54" i="8"/>
  <c r="G70" i="8"/>
  <c r="BL67" i="8"/>
  <c r="BM67" i="8" s="1"/>
  <c r="BN67" i="8" s="1"/>
  <c r="G51" i="8"/>
  <c r="H51" i="8" s="1"/>
  <c r="I51" i="8" s="1"/>
  <c r="N166" i="8" s="1"/>
  <c r="Q35" i="8"/>
  <c r="R35" i="8" s="1"/>
  <c r="S35" i="8" s="1"/>
  <c r="Q70" i="8"/>
  <c r="R67" i="8" s="1"/>
  <c r="S67" i="8" s="1"/>
  <c r="M165" i="8" s="1"/>
  <c r="G147" i="8"/>
  <c r="H147" i="8" s="1"/>
  <c r="I147" i="8" s="1"/>
  <c r="H2" i="8"/>
  <c r="I2" i="8" s="1"/>
  <c r="H18" i="8"/>
  <c r="I18" i="8" s="1"/>
  <c r="BL70" i="8"/>
  <c r="H83" i="8"/>
  <c r="I83" i="8" s="1"/>
  <c r="N168" i="8" s="1"/>
  <c r="G131" i="8"/>
  <c r="H131" i="8" s="1"/>
  <c r="I131" i="8" s="1"/>
  <c r="G150" i="8"/>
  <c r="G51" i="6"/>
  <c r="Q2" i="6"/>
  <c r="R2" i="6" s="1"/>
  <c r="S2" i="6" s="1"/>
  <c r="M163" i="6" s="1"/>
  <c r="Q38" i="6"/>
  <c r="BL83" i="6"/>
  <c r="BM83" i="6" s="1"/>
  <c r="BN83" i="6" s="1"/>
  <c r="G99" i="6"/>
  <c r="H99" i="6" s="1"/>
  <c r="I99" i="6" s="1"/>
  <c r="N169" i="6" s="1"/>
  <c r="Q132" i="6"/>
  <c r="R132" i="6" s="1"/>
  <c r="BV67" i="6"/>
  <c r="BW67" i="6" s="1"/>
  <c r="BX67" i="6" s="1"/>
  <c r="G54" i="6"/>
  <c r="G70" i="6"/>
  <c r="G18" i="6"/>
  <c r="H18" i="6" s="1"/>
  <c r="I18" i="6" s="1"/>
  <c r="Q35" i="6"/>
  <c r="R35" i="6" s="1"/>
  <c r="S35" i="6" s="1"/>
  <c r="M164" i="6" s="1"/>
  <c r="R67" i="6"/>
  <c r="S67" i="6" s="1"/>
  <c r="G2" i="6"/>
  <c r="H2" i="6" s="1"/>
  <c r="I2" i="6" s="1"/>
  <c r="G38" i="6"/>
  <c r="H35" i="6" s="1"/>
  <c r="I35" i="6" s="1"/>
  <c r="N165" i="6" s="1"/>
  <c r="Q70" i="6"/>
  <c r="G83" i="6"/>
  <c r="H83" i="6" s="1"/>
  <c r="I83" i="6" s="1"/>
  <c r="G21" i="6"/>
  <c r="H67" i="6"/>
  <c r="I67" i="6" s="1"/>
  <c r="N167" i="6" s="1"/>
  <c r="H115" i="6"/>
  <c r="I115" i="6" s="1"/>
  <c r="N170" i="6" s="1"/>
  <c r="G132" i="6"/>
  <c r="H132" i="6" s="1"/>
  <c r="G51" i="3"/>
  <c r="G35" i="3"/>
  <c r="H35" i="3" s="1"/>
  <c r="I35" i="3" s="1"/>
  <c r="G54" i="3"/>
  <c r="G70" i="3"/>
  <c r="H67" i="3" s="1"/>
  <c r="I67" i="3" s="1"/>
  <c r="N167" i="3" s="1"/>
  <c r="BL67" i="3"/>
  <c r="BM67" i="3" s="1"/>
  <c r="BN67" i="3" s="1"/>
  <c r="BV67" i="3"/>
  <c r="BW67" i="3" s="1"/>
  <c r="BX67" i="3" s="1"/>
  <c r="Q35" i="3"/>
  <c r="R35" i="3" s="1"/>
  <c r="S35" i="3" s="1"/>
  <c r="M164" i="3" s="1"/>
  <c r="M179" i="3" s="1"/>
  <c r="L184" i="3" s="1"/>
  <c r="Q70" i="3"/>
  <c r="G148" i="3"/>
  <c r="Q67" i="3"/>
  <c r="R67" i="3" s="1"/>
  <c r="S67" i="3" s="1"/>
  <c r="M165" i="3" s="1"/>
  <c r="H2" i="3"/>
  <c r="I2" i="3" s="1"/>
  <c r="N163" i="3" s="1"/>
  <c r="H18" i="3"/>
  <c r="I18" i="3" s="1"/>
  <c r="N164" i="3" s="1"/>
  <c r="BL70" i="3"/>
  <c r="H83" i="3"/>
  <c r="I83" i="3" s="1"/>
  <c r="N168" i="3" s="1"/>
  <c r="G132" i="3"/>
  <c r="H132" i="3" s="1"/>
  <c r="I132" i="3" s="1"/>
  <c r="N171" i="3" s="1"/>
  <c r="G151" i="3"/>
  <c r="M175" i="8" l="1"/>
  <c r="L180" i="8" s="1"/>
  <c r="M174" i="8"/>
  <c r="L179" i="8" s="1"/>
  <c r="N176" i="8"/>
  <c r="O176" i="8" s="1"/>
  <c r="N174" i="8"/>
  <c r="M179" i="8" s="1"/>
  <c r="N175" i="8"/>
  <c r="M180" i="8" s="1"/>
  <c r="M179" i="6"/>
  <c r="L184" i="6" s="1"/>
  <c r="M180" i="6"/>
  <c r="L185" i="6" s="1"/>
  <c r="H51" i="6"/>
  <c r="I51" i="6" s="1"/>
  <c r="N166" i="6" s="1"/>
  <c r="N179" i="6" s="1"/>
  <c r="M184" i="6" s="1"/>
  <c r="H51" i="3"/>
  <c r="I51" i="3" s="1"/>
  <c r="M180" i="3"/>
  <c r="L185" i="3" s="1"/>
  <c r="H148" i="3"/>
  <c r="I148" i="3" s="1"/>
  <c r="N172" i="3" s="1"/>
  <c r="N180" i="6" l="1"/>
  <c r="M185" i="6" s="1"/>
  <c r="N181" i="6"/>
  <c r="O181" i="6" s="1"/>
  <c r="N181" i="3"/>
  <c r="O181" i="3" s="1"/>
  <c r="N180" i="3"/>
  <c r="M185" i="3" s="1"/>
  <c r="N179" i="3"/>
  <c r="M184" i="3" s="1"/>
  <c r="F157" i="7"/>
  <c r="F154" i="7"/>
  <c r="F150" i="7"/>
  <c r="P141" i="7"/>
  <c r="E141" i="7"/>
  <c r="F141" i="7" s="1"/>
  <c r="P138" i="7"/>
  <c r="E138" i="7"/>
  <c r="F138" i="7" s="1"/>
  <c r="P134" i="7"/>
  <c r="F134" i="7"/>
  <c r="P131" i="7"/>
  <c r="F131" i="7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F18" i="4" s="1"/>
  <c r="E12" i="4"/>
  <c r="F12" i="4" s="1"/>
  <c r="E9" i="4"/>
  <c r="F9" i="4" s="1"/>
  <c r="E5" i="4"/>
  <c r="F5" i="4" s="1"/>
  <c r="E2" i="4"/>
  <c r="F2" i="4" s="1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O12" i="4"/>
  <c r="P12" i="4" s="1"/>
  <c r="O9" i="4"/>
  <c r="P9" i="4" s="1"/>
  <c r="O5" i="4"/>
  <c r="P5" i="4" s="1"/>
  <c r="O2" i="4"/>
  <c r="P2" i="4" s="1"/>
  <c r="G132" i="4" l="1"/>
  <c r="G135" i="4"/>
  <c r="G148" i="4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H131" i="7" s="1"/>
  <c r="I131" i="7" s="1"/>
  <c r="N171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G151" i="4"/>
  <c r="H148" i="4" s="1"/>
  <c r="Q102" i="4"/>
  <c r="G115" i="4"/>
  <c r="Q99" i="4"/>
  <c r="G70" i="4"/>
  <c r="G86" i="4"/>
  <c r="G51" i="4"/>
  <c r="Q35" i="4"/>
  <c r="G54" i="4"/>
  <c r="G38" i="4"/>
  <c r="Q5" i="4"/>
  <c r="G2" i="4"/>
  <c r="G18" i="4"/>
  <c r="G67" i="4"/>
  <c r="G118" i="4"/>
  <c r="H132" i="4"/>
  <c r="G102" i="4"/>
  <c r="BL70" i="4"/>
  <c r="G99" i="4"/>
  <c r="Q2" i="4"/>
  <c r="Q38" i="4"/>
  <c r="Q67" i="4"/>
  <c r="R67" i="4" s="1"/>
  <c r="S67" i="4" s="1"/>
  <c r="M165" i="4" s="1"/>
  <c r="Q135" i="4"/>
  <c r="G5" i="4"/>
  <c r="BL67" i="4"/>
  <c r="BM67" i="4" s="1"/>
  <c r="BN67" i="4" s="1"/>
  <c r="G83" i="4"/>
  <c r="H83" i="4" s="1"/>
  <c r="I83" i="4" s="1"/>
  <c r="N168" i="4" s="1"/>
  <c r="H2" i="4" l="1"/>
  <c r="I2" i="4" s="1"/>
  <c r="N163" i="4" s="1"/>
  <c r="R131" i="7"/>
  <c r="S131" i="7" s="1"/>
  <c r="M167" i="7" s="1"/>
  <c r="H115" i="4"/>
  <c r="I115" i="4" s="1"/>
  <c r="N170" i="4" s="1"/>
  <c r="R99" i="4"/>
  <c r="S99" i="4" s="1"/>
  <c r="M166" i="4" s="1"/>
  <c r="H51" i="4"/>
  <c r="I51" i="4" s="1"/>
  <c r="N166" i="4" s="1"/>
  <c r="R35" i="4"/>
  <c r="S35" i="4" s="1"/>
  <c r="M164" i="4" s="1"/>
  <c r="R2" i="4"/>
  <c r="S2" i="4" s="1"/>
  <c r="M163" i="4" s="1"/>
  <c r="M179" i="4" s="1"/>
  <c r="L184" i="4" s="1"/>
  <c r="H18" i="4"/>
  <c r="I18" i="4" s="1"/>
  <c r="N164" i="4" s="1"/>
  <c r="H67" i="4"/>
  <c r="I67" i="4" s="1"/>
  <c r="N167" i="4" s="1"/>
  <c r="H35" i="4"/>
  <c r="I35" i="4" s="1"/>
  <c r="N165" i="4" s="1"/>
  <c r="H147" i="7"/>
  <c r="I147" i="7" s="1"/>
  <c r="N172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7" i="7" s="1"/>
  <c r="H51" i="7"/>
  <c r="I51" i="7" s="1"/>
  <c r="N166" i="7" s="1"/>
  <c r="H35" i="7"/>
  <c r="I35" i="7" s="1"/>
  <c r="N165" i="7" s="1"/>
  <c r="H99" i="7"/>
  <c r="I99" i="7" s="1"/>
  <c r="N169" i="7" s="1"/>
  <c r="BM67" i="7"/>
  <c r="BN67" i="7" s="1"/>
  <c r="H83" i="7"/>
  <c r="I83" i="7" s="1"/>
  <c r="N168" i="7" s="1"/>
  <c r="BW67" i="7"/>
  <c r="BX67" i="7" s="1"/>
  <c r="H115" i="7"/>
  <c r="I115" i="7" s="1"/>
  <c r="N170" i="7" s="1"/>
  <c r="R2" i="7"/>
  <c r="S2" i="7" s="1"/>
  <c r="M163" i="7" s="1"/>
  <c r="H2" i="7"/>
  <c r="I2" i="7" s="1"/>
  <c r="N163" i="7" s="1"/>
  <c r="H18" i="7"/>
  <c r="I18" i="7" s="1"/>
  <c r="N164" i="7" s="1"/>
  <c r="H99" i="4"/>
  <c r="I99" i="4" s="1"/>
  <c r="N169" i="4" s="1"/>
  <c r="M180" i="4" l="1"/>
  <c r="L185" i="4" s="1"/>
  <c r="N181" i="4"/>
  <c r="O181" i="4" s="1"/>
  <c r="N179" i="4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O77" i="1"/>
  <c r="O74" i="1"/>
  <c r="O70" i="1"/>
  <c r="O67" i="1"/>
  <c r="E93" i="1"/>
  <c r="E90" i="1"/>
  <c r="E86" i="1"/>
  <c r="E83" i="1"/>
  <c r="E77" i="1"/>
  <c r="E74" i="1"/>
  <c r="E70" i="1"/>
  <c r="E67" i="1"/>
  <c r="F67" i="1" s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 s="1"/>
  <c r="O132" i="1"/>
  <c r="P132" i="1"/>
  <c r="E135" i="1"/>
  <c r="F135" i="1" s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21" i="1" l="1"/>
  <c r="G70" i="1"/>
  <c r="G132" i="1"/>
  <c r="G99" i="1"/>
  <c r="H99" i="1" s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I2" i="1"/>
  <c r="N163" i="1" s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<sst xmlns="http://schemas.openxmlformats.org/spreadsheetml/2006/main" count="4501" uniqueCount="121">
  <si>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</si>
  <si>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</si>
  <si>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</si>
  <si>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</si>
  <si>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</si>
  <si>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</si>
  <si>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</si>
  <si>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</si>
  <si>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</si>
  <si>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</si>
  <si>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</si>
  <si>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</si>
  <si>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</si>
  <si>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</si>
  <si>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</si>
  <si>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</si>
  <si>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</si>
  <si>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</si>
  <si>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</si>
  <si>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</si>
  <si>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</si>
  <si>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</si>
  <si>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</si>
  <si>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</si>
  <si>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</si>
  <si>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</si>
  <si>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</si>
  <si>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</si>
  <si>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</si>
  <si>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</si>
  <si>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</si>
  <si>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</si>
  <si>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</si>
  <si>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</si>
  <si>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</si>
  <si>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</si>
  <si>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</si>
  <si>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</si>
  <si>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</si>
  <si>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</si>
  <si>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</si>
  <si>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</si>
  <si>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</si>
  <si>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</si>
  <si>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</si>
  <si>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</si>
  <si>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</si>
  <si>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</si>
  <si>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</si>
  <si>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</si>
  <si>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</si>
  <si>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</si>
  <si>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</si>
  <si>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</si>
  <si>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</si>
  <si>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</si>
  <si>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</si>
  <si>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</si>
  <si>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</si>
  <si>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</si>
  <si>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</si>
  <si>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</si>
  <si>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</si>
  <si>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</si>
  <si>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</si>
  <si>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</si>
  <si>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</si>
  <si>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</si>
  <si>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</si>
  <si>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</si>
  <si>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</si>
  <si>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</si>
  <si>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</si>
  <si>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</si>
  <si>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</si>
  <si>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</si>
  <si>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</si>
  <si>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</si>
  <si>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</si>
  <si>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</si>
  <si>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</si>
  <si>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</si>
  <si>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</si>
  <si>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</si>
  <si>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</si>
  <si>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</si>
  <si>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CT10</t>
  </si>
  <si>
    <t>GAPDH per sod2 e PRDX5</t>
  </si>
  <si>
    <t>C5 Sp 1</t>
  </si>
  <si>
    <t>Actin</t>
  </si>
  <si>
    <t>C5 Sp2</t>
  </si>
  <si>
    <t>C5 Sp3</t>
  </si>
  <si>
    <t>C5 Sp4</t>
  </si>
  <si>
    <t>C5 Sp5</t>
  </si>
  <si>
    <t>T+1 Sp1</t>
  </si>
  <si>
    <t>T+1 Sp2</t>
  </si>
  <si>
    <t>T+1 Sp3</t>
  </si>
  <si>
    <t>T+1 Sp4</t>
  </si>
  <si>
    <t>T+1 Sp5</t>
  </si>
  <si>
    <t>gpx3</t>
  </si>
  <si>
    <t>T+2 Sp1</t>
  </si>
  <si>
    <t>Undetermined</t>
  </si>
  <si>
    <t>T+2 Sp2</t>
  </si>
  <si>
    <t>T+2 Sp3</t>
  </si>
  <si>
    <t>T+2 Sp4</t>
  </si>
  <si>
    <t>T+2 Sp5</t>
  </si>
  <si>
    <t>C10 Sp1</t>
  </si>
  <si>
    <t>C10 Sp2</t>
  </si>
  <si>
    <t>C10 Sp3</t>
  </si>
  <si>
    <t>C10 Sp4</t>
  </si>
  <si>
    <t>C15 Sp 1</t>
  </si>
  <si>
    <t>C15 Sp2</t>
  </si>
  <si>
    <t>C15 Sp3</t>
  </si>
  <si>
    <t>C15 Sp4</t>
  </si>
  <si>
    <t>C15 Sp5</t>
  </si>
  <si>
    <t>T+3 Sp1</t>
  </si>
  <si>
    <t>T+3 Sp2</t>
  </si>
  <si>
    <t>T+3 Sp3</t>
  </si>
  <si>
    <t>T+3 Sp4</t>
  </si>
  <si>
    <t>T+3 Sp5</t>
  </si>
  <si>
    <t>ACTINA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</si>
</sst>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49" fontId="0" fillId="0" borderId="18" xfId="0" applyNumberFormat="1" applyBorder="1" applyAlignment="1">
      <alignment vertical="top"/>
    </xf>
    <xf numFmtId="49" fontId="0" fillId="0" borderId="19" xfId="0" applyNumberFormat="1" applyBorder="1" applyAlignment="1">
      <alignment vertical="top"/>
    </xf>
    <xf numFmtId="165" fontId="0" fillId="0" borderId="19" xfId="0" applyNumberFormat="1" applyBorder="1" applyAlignment="1">
      <alignment horizontal="left" vertical="top"/>
    </xf>
    <xf numFmtId="49" fontId="0" fillId="0" borderId="19" xfId="0" applyNumberForma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0" borderId="20" xfId="0" applyNumberFormat="1" applyBorder="1" applyAlignment="1">
      <alignment vertical="top"/>
    </xf>
    <xf numFmtId="49" fontId="0" fillId="0" borderId="21" xfId="0" applyNumberFormat="1" applyBorder="1" applyAlignment="1">
      <alignment vertical="top"/>
    </xf>
    <xf numFmtId="49" fontId="0" fillId="0" borderId="21" xfId="0" applyNumberFormat="1" applyBorder="1" applyAlignment="1">
      <alignment horizontal="left" vertical="top"/>
    </xf>
    <xf numFmtId="3" fontId="0" fillId="0" borderId="19" xfId="0" applyNumberForma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1" borderId="0" xfId="0" applyFill="1" applyAlignment="1">
      <alignment horizontal="right"/>
    </xf>
    <xf numFmtId="49" fontId="0" fillId="11" borderId="0" xfId="0" applyNumberForma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12" borderId="0" xfId="0" applyFill="1" applyAlignment="1">
      <alignment horizontal="right"/>
    </xf>
    <xf numFmtId="0" fontId="0" fillId="4" borderId="0" xfId="0" applyFill="1" applyAlignment="1">
      <alignment horizontal="right"/>
    </xf>
    <xf numFmtId="3" fontId="0" fillId="0" borderId="0" xfId="0" applyNumberFormat="1" applyAlignment="1">
      <alignment horizontal="right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4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C5-T+1'!$L$185:$M$185</c:f>
                <c:numCache>
                  <c:formatCode>General</c:formatCode>
                  <c:ptCount val="2"/>
                  <c:pt idx="0">
                    <c:v>0.18339544410379413</c:v>
                  </c:pt>
                  <c:pt idx="1">
                    <c:v>12.69666776146874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C5-T+1'!$L$184:$M$184</c:f>
              <c:numCache>
                <c:formatCode>General</c:formatCode>
                <c:ptCount val="2"/>
                <c:pt idx="0">
                  <c:v>0.9248142363944325</c:v>
                </c:pt>
                <c:pt idx="1">
                  <c:v>7.9418631002183968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9-8F4C-9EB0-00AABB30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DEFINITIVA'!$D$4,'ANALISI DEFINITIVA'!$D$13,'ANALISI DEFINITIVA'!$D$22)</c:f>
                <c:numCache>
                  <c:formatCode>General</c:formatCode>
                  <c:ptCount val="3"/>
                  <c:pt idx="0">
                    <c:v>0.18375576035251243</c:v>
                  </c:pt>
                  <c:pt idx="1">
                    <c:v>0.21187235688689759</c:v>
                  </c:pt>
                  <c:pt idx="2">
                    <c:v>6.3439672991310578E-2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DEFINITIVA'!$B$4,'ANALISI DEFINITIVA'!$B$13,'ANALISI DEFINITIVA'!$B$22)</c:f>
              <c:numCache>
                <c:formatCode>General</c:formatCode>
                <c:ptCount val="3"/>
                <c:pt idx="0">
                  <c:v>1.013532161715309</c:v>
                </c:pt>
                <c:pt idx="1">
                  <c:v>1.0787370241870211</c:v>
                </c:pt>
                <c:pt idx="2">
                  <c:v>0.94897688603993446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A-9F4D-AE09-9ED7D67D06C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DEFINITIVA'!$E$4,'ANALISI DEFINITIVA'!$E$13,'ANALISI DEFINITIVA'!$E$22)</c:f>
                <c:numCache>
                  <c:formatCode>General</c:formatCode>
                  <c:ptCount val="3"/>
                  <c:pt idx="0">
                    <c:v>0.25584705682438069</c:v>
                  </c:pt>
                  <c:pt idx="1">
                    <c:v>0.27529667373829475</c:v>
                  </c:pt>
                  <c:pt idx="2">
                    <c:v>0.29472570472361476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DEFINITIVA'!$C$4,'ANALISI DEFINITIVA'!$C$13,'ANALISI DEFINITIVA'!$C$22)</c:f>
              <c:numCache>
                <c:formatCode>General</c:formatCode>
                <c:ptCount val="3"/>
                <c:pt idx="0">
                  <c:v>0.54584869579216933</c:v>
                </c:pt>
                <c:pt idx="1">
                  <c:v>0.69823531945250183</c:v>
                </c:pt>
                <c:pt idx="2">
                  <c:v>0.61156212013160538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A-9F4D-AE09-9ED7D67D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438512"/>
        <c:axId val="1337316864"/>
      </c:barChart>
      <c:catAx>
        <c:axId val="162043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7316864"/>
        <c:crosses val="autoZero"/>
        <c:auto val="1"/>
        <c:lblAlgn val="ctr"/>
        <c:lblOffset val="100"/>
        <c:noMultiLvlLbl val="0"/>
      </c:catAx>
      <c:valAx>
        <c:axId val="133731686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043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PRDX3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DEFINITIVA'!$D$5,'ANALISI DEFINITIVA'!$D$14,'ANALISI DEFINITIVA'!$D$23)</c:f>
                <c:numCache>
                  <c:formatCode>General</c:formatCode>
                  <c:ptCount val="3"/>
                  <c:pt idx="0">
                    <c:v>6.9483321668918283E-2</c:v>
                  </c:pt>
                  <c:pt idx="1">
                    <c:v>0.47235878020496314</c:v>
                  </c:pt>
                  <c:pt idx="2">
                    <c:v>0.25780531093703712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DEFINITIVA'!$B$5,'ANALISI DEFINITIVA'!$B$14,'ANALISI DEFINITIVA'!$B$23)</c:f>
              <c:numCache>
                <c:formatCode>General</c:formatCode>
                <c:ptCount val="3"/>
                <c:pt idx="0">
                  <c:v>1.0061939138571168</c:v>
                </c:pt>
                <c:pt idx="1">
                  <c:v>1.2411816616863534</c:v>
                </c:pt>
                <c:pt idx="2">
                  <c:v>1.2157849559936027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8-D846-94EB-F1D05B18CAF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DEFINITIVA'!$E$5,'ANALISI DEFINITIVA'!$E$14,'ANALISI DEFINITIVA'!$E$23)</c:f>
                <c:numCache>
                  <c:formatCode>General</c:formatCode>
                  <c:ptCount val="3"/>
                  <c:pt idx="0">
                    <c:v>9.275196645308563E-2</c:v>
                  </c:pt>
                  <c:pt idx="1">
                    <c:v>0.39145974060762739</c:v>
                  </c:pt>
                  <c:pt idx="2">
                    <c:v>24.68300676104047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DEFINITIVA'!$C$5,'ANALISI DEFINITIVA'!$C$14,'ANALISI DEFINITIVA'!$C$23)</c:f>
              <c:numCache>
                <c:formatCode>General</c:formatCode>
                <c:ptCount val="3"/>
                <c:pt idx="0">
                  <c:v>0.18285215946172917</c:v>
                </c:pt>
                <c:pt idx="1">
                  <c:v>0.8865220325822839</c:v>
                </c:pt>
                <c:pt idx="2">
                  <c:v>40.406989478647809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8-D846-94EB-F1D05B18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031456"/>
        <c:axId val="1134280080"/>
      </c:barChart>
      <c:catAx>
        <c:axId val="9200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280080"/>
        <c:crosses val="autoZero"/>
        <c:auto val="1"/>
        <c:lblAlgn val="ctr"/>
        <c:lblOffset val="100"/>
        <c:noMultiLvlLbl val="0"/>
      </c:catAx>
      <c:valAx>
        <c:axId val="113428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200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PRDX5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DEFINITIVA'!$D$6,'ANALISI DEFINITIVA'!$D$15,'ANALISI DEFINITIVA'!$D$24)</c:f>
                <c:numCache>
                  <c:formatCode>General</c:formatCode>
                  <c:ptCount val="3"/>
                  <c:pt idx="0">
                    <c:v>8.2539898119639174E-2</c:v>
                  </c:pt>
                  <c:pt idx="1">
                    <c:v>5.0517205836605468E-2</c:v>
                  </c:pt>
                  <c:pt idx="2">
                    <c:v>0.12428378191332939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DEFINITIVA'!$B$6,'ANALISI DEFINITIVA'!$B$15,'ANALISI DEFINITIVA'!$B$24)</c:f>
              <c:numCache>
                <c:formatCode>General</c:formatCode>
                <c:ptCount val="3"/>
                <c:pt idx="0">
                  <c:v>0.96123838126015082</c:v>
                </c:pt>
                <c:pt idx="1">
                  <c:v>1.0006594497432737</c:v>
                </c:pt>
                <c:pt idx="2">
                  <c:v>0.99705250880442464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3-034B-9677-AF99B9381E3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DEFINITIVA'!$E$6,'ANALISI DEFINITIVA'!$E$15,'ANALISI DEFINITIVA'!$E$24)</c:f>
                <c:numCache>
                  <c:formatCode>General</c:formatCode>
                  <c:ptCount val="3"/>
                  <c:pt idx="0">
                    <c:v>0.14403859506308589</c:v>
                  </c:pt>
                  <c:pt idx="1">
                    <c:v>0.33822647457367688</c:v>
                  </c:pt>
                  <c:pt idx="2">
                    <c:v>1.530933104052429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DEFINITIVA'!$C$6,'ANALISI DEFINITIVA'!$C$15,'ANALISI DEFINITIVA'!$C$24)</c:f>
              <c:numCache>
                <c:formatCode>General</c:formatCode>
                <c:ptCount val="3"/>
                <c:pt idx="0">
                  <c:v>0.3358568017428053</c:v>
                </c:pt>
                <c:pt idx="1">
                  <c:v>0.96644133926729847</c:v>
                </c:pt>
                <c:pt idx="2">
                  <c:v>18.90139225375852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3-034B-9677-AF99B938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9930176"/>
        <c:axId val="1769132080"/>
      </c:barChart>
      <c:catAx>
        <c:axId val="176993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9132080"/>
        <c:crosses val="autoZero"/>
        <c:auto val="1"/>
        <c:lblAlgn val="ctr"/>
        <c:lblOffset val="100"/>
        <c:noMultiLvlLbl val="0"/>
      </c:catAx>
      <c:valAx>
        <c:axId val="17691320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993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DEFINITIVA'!$D$3,'ANALISI DEFINITIVA'!$D$12,'ANALISI DEFINITIVA'!$D$21)</c:f>
                <c:numCache>
                  <c:formatCode>General</c:formatCode>
                  <c:ptCount val="3"/>
                  <c:pt idx="0">
                    <c:v>0.15073307829568658</c:v>
                  </c:pt>
                  <c:pt idx="1">
                    <c:v>4.8994396802012875E-2</c:v>
                  </c:pt>
                  <c:pt idx="2">
                    <c:v>0.23012736681775556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DEFINITIVA'!$B$3,'ANALISI DEFINITIVA'!$B$12,'ANALISI DEFINITIVA'!$B$21)</c:f>
              <c:numCache>
                <c:formatCode>General</c:formatCode>
                <c:ptCount val="3"/>
                <c:pt idx="0">
                  <c:v>0.98242247061256716</c:v>
                </c:pt>
                <c:pt idx="1">
                  <c:v>1.1090968530634335</c:v>
                </c:pt>
                <c:pt idx="2">
                  <c:v>1.1308256815930051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A-AC4B-A26C-F3BBC10AB9D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DEFINITIVA'!$E$3,'ANALISI DEFINITIVA'!$E$12,'ANALISI DEFINITIVA'!$E$21)</c:f>
                <c:numCache>
                  <c:formatCode>General</c:formatCode>
                  <c:ptCount val="3"/>
                  <c:pt idx="0">
                    <c:v>0.10626431879600703</c:v>
                  </c:pt>
                  <c:pt idx="1">
                    <c:v>0.95176412950199374</c:v>
                  </c:pt>
                  <c:pt idx="2">
                    <c:v>0.89851321364841563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DEFINITIVA'!$C$3,'ANALISI DEFINITIVA'!$C$12,'ANALISI DEFINITIVA'!$C$21)</c:f>
              <c:numCache>
                <c:formatCode>General</c:formatCode>
                <c:ptCount val="3"/>
                <c:pt idx="0">
                  <c:v>0.22883074046897531</c:v>
                </c:pt>
                <c:pt idx="1">
                  <c:v>1.120171164211293</c:v>
                </c:pt>
                <c:pt idx="2">
                  <c:v>1.0551583240479785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A-AC4B-A26C-F3BBC10AB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276080"/>
        <c:axId val="1370277792"/>
      </c:barChart>
      <c:catAx>
        <c:axId val="13702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0277792"/>
        <c:crosses val="autoZero"/>
        <c:auto val="1"/>
        <c:lblAlgn val="ctr"/>
        <c:lblOffset val="100"/>
        <c:noMultiLvlLbl val="0"/>
      </c:catAx>
      <c:valAx>
        <c:axId val="137027779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027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0.15073307829568658</c:v>
                  </c:pt>
                  <c:pt idx="1">
                    <c:v>0.10626431879600703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0.98242247061256716</c:v>
                </c:pt>
                <c:pt idx="1">
                  <c:v>0.22883074046897531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5-4F42-ABD1-50B7829F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653392"/>
        <c:axId val="1687655104"/>
      </c:barChart>
      <c:catAx>
        <c:axId val="16876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5104"/>
        <c:crosses val="autoZero"/>
        <c:auto val="1"/>
        <c:lblAlgn val="ctr"/>
        <c:lblOffset val="100"/>
        <c:noMultiLvlLbl val="0"/>
      </c:catAx>
      <c:valAx>
        <c:axId val="16876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0.84996250086785552</c:v>
                  </c:pt>
                  <c:pt idx="1">
                    <c:v>1.2222714069198009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1.5336071451264006</c:v>
                </c:pt>
                <c:pt idx="1">
                  <c:v>1.1032439144109245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9-7447-ACD2-AD9564FB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0.84996250086785552</c:v>
                  </c:pt>
                  <c:pt idx="1">
                    <c:v>1.2222714069198009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1.5336071451264006</c:v>
                </c:pt>
                <c:pt idx="1">
                  <c:v>1.1032439144109245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9-E342-9626-0BBBFD15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0.84996250086785552</c:v>
                  </c:pt>
                  <c:pt idx="1">
                    <c:v>1.2222714069198009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1.5336071451264006</c:v>
                </c:pt>
                <c:pt idx="1">
                  <c:v>1.1032439144109245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5-844E-8ABE-DDC35BF5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0.84996250086785552</c:v>
                  </c:pt>
                  <c:pt idx="1">
                    <c:v>1.2222714069198009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1.5336071451264006</c:v>
                </c:pt>
                <c:pt idx="1">
                  <c:v>1.1032439144109245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4-3840-AC2A-4A4DCAD2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6.9282981157606374</c:v>
                  </c:pt>
                  <c:pt idx="1">
                    <c:v>262474.04821709037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5.2456051317283583</c:v>
                </c:pt>
                <c:pt idx="1">
                  <c:v>124472.66941614394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0.23012736681775556</c:v>
                  </c:pt>
                  <c:pt idx="1">
                    <c:v>0.89851321364841563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1.1308256815930051</c:v>
                </c:pt>
                <c:pt idx="1">
                  <c:v>1.0551583240479785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824C-8279-90C2238C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712736"/>
        <c:axId val="1372714448"/>
      </c:barChart>
      <c:catAx>
        <c:axId val="13727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714448"/>
        <c:crosses val="autoZero"/>
        <c:auto val="1"/>
        <c:lblAlgn val="ctr"/>
        <c:lblOffset val="100"/>
        <c:noMultiLvlLbl val="0"/>
      </c:catAx>
      <c:valAx>
        <c:axId val="13727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7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DEFINITIVA'!$D$2,'ANALISI DEFINITIVA'!$D$11,'ANALISI DEFINITIVA'!$D$20)</c:f>
                <c:numCache>
                  <c:formatCode>General</c:formatCode>
                  <c:ptCount val="3"/>
                  <c:pt idx="0">
                    <c:v>0.18072661869018303</c:v>
                  </c:pt>
                  <c:pt idx="1">
                    <c:v>0.12261722426306228</c:v>
                  </c:pt>
                  <c:pt idx="2">
                    <c:v>3.8711265958701987E-2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DEFINITIVA'!$B$2,'ANALISI DEFINITIVA'!$B$11,'ANALISI DEFINITIVA'!$B$20)</c:f>
              <c:numCache>
                <c:formatCode>General</c:formatCode>
                <c:ptCount val="3"/>
                <c:pt idx="0">
                  <c:v>1.038345626587222</c:v>
                </c:pt>
                <c:pt idx="1">
                  <c:v>0.88755473449924038</c:v>
                </c:pt>
                <c:pt idx="2">
                  <c:v>0.97648217366930612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914F-811F-4163CDD3F22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DEFINITIVA'!$E$2,'ANALISI DEFINITIVA'!$E$11,'ANALISI DEFINITIVA'!$E$20)</c:f>
                <c:numCache>
                  <c:formatCode>General</c:formatCode>
                  <c:ptCount val="3"/>
                  <c:pt idx="0">
                    <c:v>5.6283420798720521E-2</c:v>
                  </c:pt>
                  <c:pt idx="1">
                    <c:v>0.21389116066901173</c:v>
                  </c:pt>
                  <c:pt idx="2">
                    <c:v>2.4927795334866087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DEFINITIVA'!$C$2,'ANALISI DEFINITIVA'!$C$11,'ANALISI DEFINITIVA'!$C$20)</c:f>
              <c:numCache>
                <c:formatCode>General</c:formatCode>
                <c:ptCount val="3"/>
                <c:pt idx="0">
                  <c:v>0.16167573973403734</c:v>
                </c:pt>
                <c:pt idx="1">
                  <c:v>0.62203228478031092</c:v>
                </c:pt>
                <c:pt idx="2">
                  <c:v>5.2277141118581838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914F-811F-4163CDD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900288"/>
        <c:axId val="421313872"/>
      </c:barChart>
      <c:catAx>
        <c:axId val="1790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313872"/>
        <c:crosses val="autoZero"/>
        <c:auto val="1"/>
        <c:lblAlgn val="ctr"/>
        <c:lblOffset val="100"/>
        <c:noMultiLvlLbl val="0"/>
      </c:catAx>
      <c:valAx>
        <c:axId val="42131387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9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187</xdr:row>
      <xdr:rowOff>19050</xdr:rowOff>
    </xdr:from>
    <xdr:to>
      <xdr:col>15</xdr:col>
      <xdr:colOff>463550</xdr:colOff>
      <xdr:row>200</xdr:row>
      <xdr:rowOff>120650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647ABF-5658-187C-E432-11133696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186</xdr:row>
      <xdr:rowOff>165100</xdr:rowOff>
    </xdr:from>
    <xdr:to>
      <xdr:col>15</xdr:col>
      <xdr:colOff>50800</xdr:colOff>
      <xdr:row>203</xdr:row>
      <xdr:rowOff>88900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E5C801-34BF-394C-92FD-B77CD742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10CAE6-5C7F-E9F2-83B6-C1E43A044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9F38C-B1D3-3046-9004-3B4EAC6F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40E83C-37A7-7640-8749-1C48825E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6106BAB-63DF-8244-B51B-76037D161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714796</xdr:colOff>
      <xdr:row>181</xdr:row>
      <xdr:rowOff>190613</xdr:rowOff>
    </xdr:from>
    <xdr:to>
      <xdr:col>15</xdr:col>
      <xdr:colOff>499009</xdr:colOff>
      <xdr:row>195</xdr:row>
      <xdr:rowOff>101601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E865988-A0B6-8846-8B8B-7204FC7CB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50800</xdr:rowOff>
    </xdr:from>
    <xdr:to>
      <xdr:col>13</xdr:col>
      <xdr:colOff>127000</xdr:colOff>
      <xdr:row>20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7B093A2-F489-AEC9-38D6-D901348B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222250</xdr:colOff>
      <xdr:row>1</xdr:row>
      <xdr:rowOff>57150</xdr:rowOff>
    </xdr:from>
    <xdr:to>
      <xdr:col>20</xdr:col>
      <xdr:colOff>406400</xdr:colOff>
      <xdr:row>20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1EEEA07-283C-50D0-6E19-2DD0E1D6D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21</xdr:row>
      <xdr:rowOff>6350</xdr:rowOff>
    </xdr:from>
    <xdr:to>
      <xdr:col>13</xdr:col>
      <xdr:colOff>76200</xdr:colOff>
      <xdr:row>40</xdr:row>
      <xdr:rowOff>139700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5A2417-1BDE-6B6B-8C89-FA19D51E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246944</xdr:colOff>
      <xdr:row>20</xdr:row>
      <xdr:rowOff>187678</xdr:rowOff>
    </xdr:from>
    <xdr:to>
      <xdr:col>20</xdr:col>
      <xdr:colOff>366888</xdr:colOff>
      <xdr:row>40</xdr:row>
      <xdr:rowOff>141110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B557369-24C3-434E-530C-CA83C2355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541866</xdr:colOff>
      <xdr:row>1</xdr:row>
      <xdr:rowOff>67733</xdr:rowOff>
    </xdr:from>
    <xdr:to>
      <xdr:col>28</xdr:col>
      <xdr:colOff>321733</xdr:colOff>
      <xdr:row>20</xdr:row>
      <xdr:rowOff>67733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95B01F3-FC18-7137-C3D6-5C7D842E4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topLeftCell="A73" workbookViewId="0">
      <selection activeCell="K22" sqref="K22"/>
    </sheetView>
  </sheetViews>
  <sheetFormatPr baseColWidth="10" defaultRowHeight="16" x14ac:dyDescent="0.2"/>
  <cols>
    <col min="4" max="4" width="12.1640625" bestFit="1" customWidth="1"/>
    <col min="15" max="16" width="12.6640625" bestFit="1" customWidth="1"/>
  </cols>
  <sheetData>
    <row r="1" spans="1:16" x14ac:dyDescent="0.2">
      <c r="A1" s="59" t="s">
        <v>54</v>
      </c>
      <c r="B1" s="59"/>
      <c r="C1" s="59"/>
      <c r="D1" s="59"/>
      <c r="E1" s="59"/>
      <c r="F1" s="59"/>
      <c r="G1" s="59"/>
      <c r="H1" s="59"/>
    </row>
    <row r="2" spans="1:16" x14ac:dyDescent="0.2">
      <c r="A2" s="26"/>
      <c r="B2" s="27" t="s">
        <v>85</v>
      </c>
      <c r="C2" s="26"/>
      <c r="D2" s="26"/>
      <c r="E2" s="33"/>
      <c r="F2" s="34" t="s">
        <v>22</v>
      </c>
      <c r="G2" s="33"/>
      <c r="H2" s="33"/>
    </row>
    <row r="3" spans="1:16" ht="17" thickBot="1" x14ac:dyDescent="0.25">
      <c r="A3" s="28"/>
      <c r="B3" s="28"/>
      <c r="C3" s="28"/>
      <c r="D3" s="28"/>
      <c r="E3" s="28"/>
      <c r="F3" s="28"/>
      <c r="G3" s="28"/>
      <c r="H3" s="28"/>
    </row>
    <row r="4" spans="1:16" ht="17" thickBot="1" x14ac:dyDescent="0.25">
      <c r="A4" s="29" t="s">
        <v>47</v>
      </c>
      <c r="B4" s="30" t="s">
        <v>48</v>
      </c>
      <c r="C4" s="30" t="s">
        <v>49</v>
      </c>
      <c r="D4" s="36" t="s">
        <v>50</v>
      </c>
      <c r="E4" s="29" t="s">
        <v>47</v>
      </c>
      <c r="F4" s="30" t="s">
        <v>48</v>
      </c>
      <c r="G4" s="30" t="s">
        <v>49</v>
      </c>
      <c r="H4" s="36" t="s">
        <v>50</v>
      </c>
      <c r="O4" s="38" t="s">
        <v>120</v>
      </c>
      <c r="P4" s="38" t="s">
        <v>82</v>
      </c>
    </row>
    <row r="5" spans="1:16" ht="17" thickBot="1" x14ac:dyDescent="0.25">
      <c r="A5" s="40" t="s">
        <v>94</v>
      </c>
      <c r="B5" s="41" t="s">
        <v>99</v>
      </c>
      <c r="C5" s="44">
        <v>29.203700000000001</v>
      </c>
      <c r="D5" s="28">
        <f>STDEV(C5:C6)</f>
        <v>0.2233750321768323</v>
      </c>
      <c r="E5" s="40" t="s">
        <v>94</v>
      </c>
      <c r="F5" s="41" t="s">
        <v>89</v>
      </c>
      <c r="G5" s="43">
        <v>18.744700000000002</v>
      </c>
      <c r="H5" s="28">
        <f>STDEV(G5:G6)</f>
        <v>7.0003571337455784E-3</v>
      </c>
      <c r="N5" s="52" t="s">
        <v>31</v>
      </c>
      <c r="O5" s="52">
        <f t="shared" ref="O5:O14" si="0">G23</f>
        <v>18.757300000000001</v>
      </c>
      <c r="P5" s="52">
        <f>C23</f>
        <v>27.007400000000001</v>
      </c>
    </row>
    <row r="6" spans="1:16" ht="17" thickBot="1" x14ac:dyDescent="0.25">
      <c r="A6" s="40" t="s">
        <v>94</v>
      </c>
      <c r="B6" s="41" t="s">
        <v>99</v>
      </c>
      <c r="C6" s="43">
        <v>28.887799999999999</v>
      </c>
      <c r="D6" s="37">
        <f>AVERAGE(C6:C7)</f>
        <v>24.217700000000001</v>
      </c>
      <c r="E6" s="40" t="s">
        <v>94</v>
      </c>
      <c r="F6" s="41" t="s">
        <v>89</v>
      </c>
      <c r="G6" s="43">
        <v>18.7546</v>
      </c>
      <c r="H6" s="37">
        <f>AVERAGE(G5:G6)</f>
        <v>18.749650000000003</v>
      </c>
      <c r="N6" s="52" t="s">
        <v>31</v>
      </c>
      <c r="O6" s="52">
        <f t="shared" si="0"/>
        <v>18.473500000000001</v>
      </c>
      <c r="P6" s="52">
        <f t="shared" ref="P6:P14" si="1">C24</f>
        <v>26.8504</v>
      </c>
    </row>
    <row r="7" spans="1:16" ht="17" thickBot="1" x14ac:dyDescent="0.25">
      <c r="A7" s="40" t="s">
        <v>95</v>
      </c>
      <c r="B7" s="41" t="s">
        <v>99</v>
      </c>
      <c r="C7" s="43">
        <v>19.547599999999999</v>
      </c>
      <c r="D7" s="28">
        <f>STDEV(C7:C8)</f>
        <v>3.1041987694089942E-2</v>
      </c>
      <c r="E7" s="40" t="s">
        <v>95</v>
      </c>
      <c r="F7" s="41" t="s">
        <v>89</v>
      </c>
      <c r="G7" s="43">
        <v>18.028500000000001</v>
      </c>
      <c r="H7" s="28">
        <f>STDEV(G7:G8)</f>
        <v>2.7506453788155395E-2</v>
      </c>
      <c r="N7" s="54" t="s">
        <v>59</v>
      </c>
      <c r="O7" s="54">
        <f t="shared" si="0"/>
        <v>18.638999999999999</v>
      </c>
      <c r="P7" s="55">
        <f t="shared" si="1"/>
        <v>25.128900000000002</v>
      </c>
    </row>
    <row r="8" spans="1:16" ht="17" thickBot="1" x14ac:dyDescent="0.25">
      <c r="A8" s="40" t="s">
        <v>95</v>
      </c>
      <c r="B8" s="41" t="s">
        <v>99</v>
      </c>
      <c r="C8" s="43">
        <v>19.5915</v>
      </c>
      <c r="D8" s="37">
        <f>AVERAGE(C8:C9)</f>
        <v>24.54045</v>
      </c>
      <c r="E8" s="40" t="s">
        <v>95</v>
      </c>
      <c r="F8" s="41" t="s">
        <v>89</v>
      </c>
      <c r="G8" s="43">
        <v>18.067399999999999</v>
      </c>
      <c r="H8" s="37">
        <f>AVERAGE(G7:G8)</f>
        <v>18.04795</v>
      </c>
      <c r="N8" s="54" t="s">
        <v>59</v>
      </c>
      <c r="O8" s="54">
        <f t="shared" si="0"/>
        <v>18.5275</v>
      </c>
      <c r="P8" s="55">
        <f t="shared" si="1"/>
        <v>25.293299999999999</v>
      </c>
    </row>
    <row r="9" spans="1:16" ht="17" thickBot="1" x14ac:dyDescent="0.25">
      <c r="A9" s="40" t="s">
        <v>96</v>
      </c>
      <c r="B9" s="41" t="s">
        <v>99</v>
      </c>
      <c r="C9" s="43">
        <v>29.4894</v>
      </c>
      <c r="D9" s="28">
        <f>STDEV(C9:C10)</f>
        <v>0.27308463889424378</v>
      </c>
      <c r="E9" s="40" t="s">
        <v>96</v>
      </c>
      <c r="F9" s="41" t="s">
        <v>89</v>
      </c>
      <c r="G9" s="43">
        <v>17.413599999999999</v>
      </c>
      <c r="H9" s="28">
        <f>STDEV(G9:G10)</f>
        <v>1.0606601717798614E-2</v>
      </c>
      <c r="N9" s="54" t="s">
        <v>60</v>
      </c>
      <c r="O9" s="54">
        <f t="shared" si="0"/>
        <v>18.4162</v>
      </c>
      <c r="P9" s="55">
        <f t="shared" si="1"/>
        <v>28.711500000000001</v>
      </c>
    </row>
    <row r="10" spans="1:16" ht="17" thickBot="1" x14ac:dyDescent="0.25">
      <c r="A10" s="40" t="s">
        <v>96</v>
      </c>
      <c r="B10" s="41" t="s">
        <v>99</v>
      </c>
      <c r="C10" s="43">
        <v>29.103200000000001</v>
      </c>
      <c r="D10" s="37">
        <f>AVERAGE(C10:C13)</f>
        <v>28.460925</v>
      </c>
      <c r="E10" s="40" t="s">
        <v>96</v>
      </c>
      <c r="F10" s="41" t="s">
        <v>89</v>
      </c>
      <c r="G10" s="43">
        <v>17.398599999999998</v>
      </c>
      <c r="H10" s="37">
        <f>AVERAGE(G9:G10)</f>
        <v>17.406099999999999</v>
      </c>
      <c r="N10" s="54" t="s">
        <v>60</v>
      </c>
      <c r="O10" s="54">
        <f t="shared" si="0"/>
        <v>18.553000000000001</v>
      </c>
      <c r="P10" s="55">
        <f t="shared" si="1"/>
        <v>28.6111</v>
      </c>
    </row>
    <row r="11" spans="1:16" ht="17" thickBot="1" x14ac:dyDescent="0.25">
      <c r="A11" s="40" t="s">
        <v>97</v>
      </c>
      <c r="B11" s="41" t="s">
        <v>99</v>
      </c>
      <c r="C11" s="43">
        <v>28.5122</v>
      </c>
      <c r="D11" s="28">
        <f>STDEV(C11:C12)</f>
        <v>0.32031937187750559</v>
      </c>
      <c r="E11" s="40" t="s">
        <v>97</v>
      </c>
      <c r="F11" s="41" t="s">
        <v>89</v>
      </c>
      <c r="G11" s="43">
        <v>20.098500000000001</v>
      </c>
      <c r="H11" s="28">
        <f>STDEV(G11:G12)</f>
        <v>4.7376154339498801E-2</v>
      </c>
      <c r="N11" s="56" t="s">
        <v>51</v>
      </c>
      <c r="O11" s="56">
        <f t="shared" si="0"/>
        <v>18.310099999999998</v>
      </c>
      <c r="P11" s="56">
        <f t="shared" si="1"/>
        <v>29.466200000000001</v>
      </c>
    </row>
    <row r="12" spans="1:16" ht="17" thickBot="1" x14ac:dyDescent="0.25">
      <c r="A12" s="40" t="s">
        <v>97</v>
      </c>
      <c r="B12" s="41" t="s">
        <v>99</v>
      </c>
      <c r="C12" s="43">
        <v>28.059200000000001</v>
      </c>
      <c r="D12" s="37">
        <f>AVERAGE(C13:C14)</f>
        <v>28.093150000000001</v>
      </c>
      <c r="E12" s="40" t="s">
        <v>97</v>
      </c>
      <c r="F12" s="41" t="s">
        <v>89</v>
      </c>
      <c r="G12" s="43">
        <v>20.031500000000001</v>
      </c>
      <c r="H12" s="37">
        <f>AVERAGE(G11:G12)</f>
        <v>20.065000000000001</v>
      </c>
      <c r="N12" s="56" t="s">
        <v>52</v>
      </c>
      <c r="O12" s="56">
        <f t="shared" si="0"/>
        <v>18.331299999999999</v>
      </c>
      <c r="P12" s="56">
        <f t="shared" si="1"/>
        <v>29.4742</v>
      </c>
    </row>
    <row r="13" spans="1:16" ht="17" thickBot="1" x14ac:dyDescent="0.25">
      <c r="A13" s="40" t="s">
        <v>98</v>
      </c>
      <c r="B13" s="41" t="s">
        <v>99</v>
      </c>
      <c r="C13" s="43">
        <v>28.1691</v>
      </c>
      <c r="D13" s="28">
        <f>STDEV(C13:C14)</f>
        <v>0.10740952006223746</v>
      </c>
      <c r="E13" s="40" t="s">
        <v>98</v>
      </c>
      <c r="F13" s="41" t="s">
        <v>89</v>
      </c>
      <c r="G13" s="43">
        <v>17.305900000000001</v>
      </c>
      <c r="H13" s="28">
        <f>STDEV(G13:G14)</f>
        <v>3.7830212793480048E-2</v>
      </c>
      <c r="N13" s="57" t="s">
        <v>53</v>
      </c>
      <c r="O13" s="57">
        <f t="shared" si="0"/>
        <v>19.961300000000001</v>
      </c>
      <c r="P13" s="57">
        <f t="shared" si="1"/>
        <v>27.520600000000002</v>
      </c>
    </row>
    <row r="14" spans="1:16" ht="17" thickBot="1" x14ac:dyDescent="0.25">
      <c r="A14" s="40" t="s">
        <v>98</v>
      </c>
      <c r="B14" s="41" t="s">
        <v>99</v>
      </c>
      <c r="C14" s="43">
        <v>28.017199999999999</v>
      </c>
      <c r="D14" s="37" t="e">
        <f>AVERAGE(C15:C15)</f>
        <v>#DIV/0!</v>
      </c>
      <c r="E14" s="40" t="s">
        <v>98</v>
      </c>
      <c r="F14" s="41" t="s">
        <v>89</v>
      </c>
      <c r="G14" s="43">
        <v>17.359400000000001</v>
      </c>
      <c r="H14" s="37">
        <f>AVERAGE(G13:G14)</f>
        <v>17.332650000000001</v>
      </c>
      <c r="N14" s="57" t="s">
        <v>53</v>
      </c>
      <c r="O14" s="57">
        <f t="shared" si="0"/>
        <v>19.482399999999998</v>
      </c>
      <c r="P14" s="57">
        <f t="shared" si="1"/>
        <v>27.567900000000002</v>
      </c>
    </row>
    <row r="15" spans="1:16" x14ac:dyDescent="0.2">
      <c r="A15" s="45"/>
      <c r="B15" s="46"/>
      <c r="C15" s="47"/>
      <c r="D15" s="32"/>
      <c r="E15" s="28"/>
      <c r="F15" s="28"/>
      <c r="G15" s="24"/>
      <c r="H15" s="32"/>
      <c r="N15" s="52" t="s">
        <v>21</v>
      </c>
      <c r="O15" s="52">
        <f t="shared" ref="O15:O24" si="2">G5</f>
        <v>18.744700000000002</v>
      </c>
      <c r="P15" s="52">
        <f>C5</f>
        <v>29.203700000000001</v>
      </c>
    </row>
    <row r="16" spans="1:16" x14ac:dyDescent="0.2">
      <c r="A16" s="28"/>
      <c r="B16" s="28"/>
      <c r="C16" s="24"/>
      <c r="D16" s="32"/>
      <c r="E16" s="28"/>
      <c r="F16" s="28"/>
      <c r="G16" s="24"/>
      <c r="H16" s="32"/>
      <c r="N16" s="52" t="s">
        <v>21</v>
      </c>
      <c r="O16" s="52">
        <f t="shared" si="2"/>
        <v>18.7546</v>
      </c>
      <c r="P16" s="52">
        <f t="shared" ref="P16:P24" si="3">C6</f>
        <v>28.887799999999999</v>
      </c>
    </row>
    <row r="17" spans="1:16" x14ac:dyDescent="0.2">
      <c r="A17" s="28"/>
      <c r="B17" s="28"/>
      <c r="C17" s="24"/>
      <c r="D17" s="28"/>
      <c r="E17" s="28"/>
      <c r="F17" s="28"/>
      <c r="G17" s="24"/>
      <c r="H17" s="24"/>
      <c r="N17" s="54" t="s">
        <v>61</v>
      </c>
      <c r="O17" s="54">
        <f t="shared" si="2"/>
        <v>18.028500000000001</v>
      </c>
      <c r="P17" s="55">
        <f t="shared" si="3"/>
        <v>19.547599999999999</v>
      </c>
    </row>
    <row r="18" spans="1:16" x14ac:dyDescent="0.2">
      <c r="A18" s="28"/>
      <c r="B18" s="28"/>
      <c r="C18" s="24"/>
      <c r="D18" s="32"/>
      <c r="E18" s="28"/>
      <c r="F18" s="28"/>
      <c r="G18" s="24"/>
      <c r="H18" s="32"/>
      <c r="N18" s="54" t="s">
        <v>61</v>
      </c>
      <c r="O18" s="54">
        <f t="shared" si="2"/>
        <v>18.067399999999999</v>
      </c>
      <c r="P18" s="55">
        <f t="shared" si="3"/>
        <v>19.5915</v>
      </c>
    </row>
    <row r="19" spans="1:16" x14ac:dyDescent="0.2">
      <c r="A19" s="28"/>
      <c r="B19" s="28"/>
      <c r="C19" s="24"/>
      <c r="D19" s="32"/>
      <c r="E19" s="28"/>
      <c r="F19" s="28"/>
      <c r="G19" s="24"/>
      <c r="H19" s="32"/>
      <c r="N19" s="54" t="s">
        <v>62</v>
      </c>
      <c r="O19" s="54">
        <f t="shared" si="2"/>
        <v>17.413599999999999</v>
      </c>
      <c r="P19" s="55">
        <f t="shared" si="3"/>
        <v>29.4894</v>
      </c>
    </row>
    <row r="20" spans="1:16" x14ac:dyDescent="0.2">
      <c r="N20" s="54" t="s">
        <v>62</v>
      </c>
      <c r="O20" s="54">
        <f t="shared" si="2"/>
        <v>17.398599999999998</v>
      </c>
      <c r="P20" s="55">
        <f t="shared" si="3"/>
        <v>29.103200000000001</v>
      </c>
    </row>
    <row r="21" spans="1:16" ht="17" thickBot="1" x14ac:dyDescent="0.25">
      <c r="A21" s="59" t="s">
        <v>55</v>
      </c>
      <c r="B21" s="59"/>
      <c r="C21" s="59"/>
      <c r="D21" s="59"/>
      <c r="E21" s="59"/>
      <c r="F21" s="59"/>
      <c r="G21" s="59"/>
      <c r="H21" s="59"/>
      <c r="N21" s="56" t="s">
        <v>45</v>
      </c>
      <c r="O21" s="56">
        <f t="shared" si="2"/>
        <v>20.098500000000001</v>
      </c>
      <c r="P21" s="56">
        <f t="shared" si="3"/>
        <v>28.5122</v>
      </c>
    </row>
    <row r="22" spans="1:16" ht="17" thickBot="1" x14ac:dyDescent="0.25">
      <c r="A22" s="29" t="s">
        <v>47</v>
      </c>
      <c r="B22" s="30" t="s">
        <v>48</v>
      </c>
      <c r="C22" s="30" t="s">
        <v>49</v>
      </c>
      <c r="D22" s="36" t="s">
        <v>50</v>
      </c>
      <c r="E22" s="29" t="s">
        <v>47</v>
      </c>
      <c r="F22" s="30" t="s">
        <v>48</v>
      </c>
      <c r="G22" s="35" t="s">
        <v>49</v>
      </c>
      <c r="H22" s="36" t="s">
        <v>50</v>
      </c>
      <c r="N22" s="56" t="s">
        <v>45</v>
      </c>
      <c r="O22" s="56">
        <f t="shared" si="2"/>
        <v>20.031500000000001</v>
      </c>
      <c r="P22" s="56">
        <f t="shared" si="3"/>
        <v>28.059200000000001</v>
      </c>
    </row>
    <row r="23" spans="1:16" ht="17" thickBot="1" x14ac:dyDescent="0.25">
      <c r="A23" s="40" t="s">
        <v>88</v>
      </c>
      <c r="B23" s="41" t="s">
        <v>99</v>
      </c>
      <c r="C23" s="41">
        <v>27.007400000000001</v>
      </c>
      <c r="D23" s="28">
        <f>STDEV(C23:C24)</f>
        <v>0.11101576464628798</v>
      </c>
      <c r="E23" s="40" t="s">
        <v>88</v>
      </c>
      <c r="F23" s="41" t="s">
        <v>89</v>
      </c>
      <c r="G23" s="44">
        <v>18.757300000000001</v>
      </c>
      <c r="H23" s="28">
        <f>STDEV(G23:G24)</f>
        <v>0.20067690450074174</v>
      </c>
      <c r="N23" s="57" t="s">
        <v>46</v>
      </c>
      <c r="O23" s="57">
        <f t="shared" si="2"/>
        <v>17.305900000000001</v>
      </c>
      <c r="P23" s="57">
        <f t="shared" si="3"/>
        <v>28.1691</v>
      </c>
    </row>
    <row r="24" spans="1:16" ht="17" thickBot="1" x14ac:dyDescent="0.25">
      <c r="A24" s="40" t="s">
        <v>88</v>
      </c>
      <c r="B24" s="41" t="s">
        <v>99</v>
      </c>
      <c r="C24" s="41">
        <v>26.8504</v>
      </c>
      <c r="D24" s="37">
        <f>AVERAGE(C23:C24)</f>
        <v>26.928899999999999</v>
      </c>
      <c r="E24" s="40" t="s">
        <v>88</v>
      </c>
      <c r="F24" s="41" t="s">
        <v>89</v>
      </c>
      <c r="G24" s="41">
        <v>18.473500000000001</v>
      </c>
      <c r="H24" s="37">
        <f>AVERAGE(G23:G24)</f>
        <v>18.615400000000001</v>
      </c>
      <c r="N24" s="57" t="s">
        <v>46</v>
      </c>
      <c r="O24" s="57">
        <f t="shared" si="2"/>
        <v>17.359400000000001</v>
      </c>
      <c r="P24" s="57">
        <f t="shared" si="3"/>
        <v>28.017199999999999</v>
      </c>
    </row>
    <row r="25" spans="1:16" ht="17" thickBot="1" x14ac:dyDescent="0.25">
      <c r="A25" s="40" t="s">
        <v>90</v>
      </c>
      <c r="B25" s="41" t="s">
        <v>99</v>
      </c>
      <c r="C25" s="43">
        <v>25.128900000000002</v>
      </c>
      <c r="D25" s="28">
        <f>STDEV(C25:C26)</f>
        <v>0.11624835482706629</v>
      </c>
      <c r="E25" s="40" t="s">
        <v>90</v>
      </c>
      <c r="F25" s="41" t="s">
        <v>89</v>
      </c>
      <c r="G25" s="42">
        <v>18.638999999999999</v>
      </c>
      <c r="H25" s="28">
        <f>STDEV(G25:G26)</f>
        <v>7.8842406102299686E-2</v>
      </c>
      <c r="N25" s="38"/>
      <c r="O25" s="38" t="s">
        <v>120</v>
      </c>
      <c r="P25" s="38" t="s">
        <v>82</v>
      </c>
    </row>
    <row r="26" spans="1:16" ht="17" thickBot="1" x14ac:dyDescent="0.25">
      <c r="A26" s="40" t="s">
        <v>90</v>
      </c>
      <c r="B26" s="41" t="s">
        <v>99</v>
      </c>
      <c r="C26" s="43">
        <v>25.293299999999999</v>
      </c>
      <c r="D26" s="37">
        <f>AVERAGE(C25:C26)</f>
        <v>25.211100000000002</v>
      </c>
      <c r="E26" s="40" t="s">
        <v>90</v>
      </c>
      <c r="F26" s="41" t="s">
        <v>89</v>
      </c>
      <c r="G26" s="43">
        <v>18.5275</v>
      </c>
      <c r="H26" s="37">
        <f>AVERAGE(G25:G26)</f>
        <v>18.58325</v>
      </c>
      <c r="N26" s="52" t="s">
        <v>63</v>
      </c>
      <c r="O26" s="52">
        <v>20.2957</v>
      </c>
      <c r="P26" s="52">
        <f>C61</f>
        <v>25.385200000000001</v>
      </c>
    </row>
    <row r="27" spans="1:16" ht="17" thickBot="1" x14ac:dyDescent="0.25">
      <c r="A27" s="40" t="s">
        <v>91</v>
      </c>
      <c r="B27" s="41" t="s">
        <v>99</v>
      </c>
      <c r="C27" s="43">
        <v>28.711500000000001</v>
      </c>
      <c r="D27" s="28">
        <f>STDEV(C27:C28)</f>
        <v>7.0993520831129711E-2</v>
      </c>
      <c r="E27" s="40" t="s">
        <v>91</v>
      </c>
      <c r="F27" s="41" t="s">
        <v>89</v>
      </c>
      <c r="G27" s="43">
        <v>18.4162</v>
      </c>
      <c r="H27" s="28">
        <f>STDEV(G27:G28)</f>
        <v>9.6732207666320361E-2</v>
      </c>
      <c r="N27" s="52" t="s">
        <v>63</v>
      </c>
      <c r="O27" s="52">
        <v>20.3018</v>
      </c>
      <c r="P27" s="52">
        <f t="shared" ref="P27:P33" si="4">C62</f>
        <v>25.193000000000001</v>
      </c>
    </row>
    <row r="28" spans="1:16" ht="17" thickBot="1" x14ac:dyDescent="0.25">
      <c r="A28" s="40" t="s">
        <v>91</v>
      </c>
      <c r="B28" s="41" t="s">
        <v>99</v>
      </c>
      <c r="C28" s="43">
        <v>28.6111</v>
      </c>
      <c r="D28" s="37">
        <f>AVERAGE(C27:C28)</f>
        <v>28.661300000000001</v>
      </c>
      <c r="E28" s="40" t="s">
        <v>91</v>
      </c>
      <c r="F28" s="41" t="s">
        <v>89</v>
      </c>
      <c r="G28" s="44">
        <v>18.553000000000001</v>
      </c>
      <c r="H28" s="37">
        <f>AVERAGE(G27:G28)</f>
        <v>18.4846</v>
      </c>
      <c r="N28" s="54" t="s">
        <v>64</v>
      </c>
      <c r="O28" s="58">
        <f>G63</f>
        <v>20.161999999999999</v>
      </c>
      <c r="P28" s="55">
        <f t="shared" si="4"/>
        <v>29.726500000000001</v>
      </c>
    </row>
    <row r="29" spans="1:16" ht="17" thickBot="1" x14ac:dyDescent="0.25">
      <c r="A29" s="40" t="s">
        <v>92</v>
      </c>
      <c r="B29" s="41" t="s">
        <v>99</v>
      </c>
      <c r="C29" s="43">
        <v>29.466200000000001</v>
      </c>
      <c r="D29" s="28">
        <f>STDEV(C29:C30)</f>
        <v>5.6568542494917573E-3</v>
      </c>
      <c r="E29" s="40" t="s">
        <v>92</v>
      </c>
      <c r="F29" s="41" t="s">
        <v>89</v>
      </c>
      <c r="G29" s="43">
        <v>18.310099999999998</v>
      </c>
      <c r="H29" s="28">
        <f>STDEV(G29:G30)</f>
        <v>1.4990663761155041E-2</v>
      </c>
      <c r="N29" s="54" t="s">
        <v>64</v>
      </c>
      <c r="O29" s="54">
        <f t="shared" ref="O29:O32" si="5">G64</f>
        <v>20.174399999999999</v>
      </c>
      <c r="P29" s="55">
        <f t="shared" si="4"/>
        <v>29.6632</v>
      </c>
    </row>
    <row r="30" spans="1:16" ht="17" thickBot="1" x14ac:dyDescent="0.25">
      <c r="A30" s="40" t="s">
        <v>92</v>
      </c>
      <c r="B30" s="41" t="s">
        <v>99</v>
      </c>
      <c r="C30" s="43">
        <v>29.4742</v>
      </c>
      <c r="D30" s="37">
        <f>AVERAGE(C29:C30)</f>
        <v>29.470199999999998</v>
      </c>
      <c r="E30" s="40" t="s">
        <v>92</v>
      </c>
      <c r="F30" s="41" t="s">
        <v>89</v>
      </c>
      <c r="G30" s="43">
        <v>18.331299999999999</v>
      </c>
      <c r="H30" s="37">
        <f>AVERAGE(G29:G30)</f>
        <v>18.320699999999999</v>
      </c>
      <c r="N30" s="54" t="s">
        <v>65</v>
      </c>
      <c r="O30" s="54">
        <f t="shared" si="5"/>
        <v>20.200700000000001</v>
      </c>
      <c r="P30" s="55">
        <f t="shared" si="4"/>
        <v>32.593699999999998</v>
      </c>
    </row>
    <row r="31" spans="1:16" ht="17" thickBot="1" x14ac:dyDescent="0.25">
      <c r="A31" s="40" t="s">
        <v>93</v>
      </c>
      <c r="B31" s="41" t="s">
        <v>99</v>
      </c>
      <c r="C31" s="43">
        <v>27.520600000000002</v>
      </c>
      <c r="D31" s="28">
        <f>STDEV(C31:C32)</f>
        <v>3.3446150750123624E-2</v>
      </c>
      <c r="E31" s="40" t="s">
        <v>93</v>
      </c>
      <c r="F31" s="41" t="s">
        <v>89</v>
      </c>
      <c r="G31" s="43">
        <v>19.961300000000001</v>
      </c>
      <c r="H31" s="28">
        <f>STDEV(G31:G32)</f>
        <v>0.33863343751023972</v>
      </c>
      <c r="N31" s="54" t="s">
        <v>60</v>
      </c>
      <c r="O31" s="54">
        <f t="shared" si="5"/>
        <v>20.092600000000001</v>
      </c>
      <c r="P31" s="55">
        <f t="shared" si="4"/>
        <v>30.996500000000001</v>
      </c>
    </row>
    <row r="32" spans="1:16" ht="17" thickBot="1" x14ac:dyDescent="0.25">
      <c r="A32" s="40" t="s">
        <v>93</v>
      </c>
      <c r="B32" s="41" t="s">
        <v>99</v>
      </c>
      <c r="C32" s="43">
        <v>27.567900000000002</v>
      </c>
      <c r="D32" s="37">
        <f>AVERAGE(C31:C32)</f>
        <v>27.544250000000002</v>
      </c>
      <c r="E32" s="40" t="s">
        <v>93</v>
      </c>
      <c r="F32" s="41" t="s">
        <v>89</v>
      </c>
      <c r="G32" s="43">
        <v>19.482399999999998</v>
      </c>
      <c r="H32" s="37">
        <f>AVERAGE(G31:G32)</f>
        <v>19.72185</v>
      </c>
      <c r="N32" s="56" t="s">
        <v>66</v>
      </c>
      <c r="O32" s="56">
        <f t="shared" si="5"/>
        <v>19.4664</v>
      </c>
      <c r="P32" s="56">
        <f t="shared" si="4"/>
        <v>30.287400000000002</v>
      </c>
    </row>
    <row r="33" spans="1:16" x14ac:dyDescent="0.2">
      <c r="A33" s="45"/>
      <c r="B33" s="46"/>
      <c r="C33" s="46"/>
      <c r="D33" s="24"/>
      <c r="E33" s="45"/>
      <c r="F33" s="46"/>
      <c r="G33" s="46"/>
      <c r="H33" s="32"/>
      <c r="N33" s="56" t="s">
        <v>67</v>
      </c>
      <c r="O33" s="56">
        <f>G68</f>
        <v>19.569299999999998</v>
      </c>
      <c r="P33" s="56">
        <f t="shared" si="4"/>
        <v>30.219000000000001</v>
      </c>
    </row>
    <row r="34" spans="1:16" x14ac:dyDescent="0.2">
      <c r="A34" s="28"/>
      <c r="B34" s="28"/>
      <c r="C34" s="24"/>
      <c r="D34" s="32"/>
      <c r="E34" s="28"/>
      <c r="F34" s="28"/>
      <c r="G34" s="24"/>
      <c r="H34" s="24"/>
      <c r="N34" s="57" t="s">
        <v>68</v>
      </c>
      <c r="O34" s="57"/>
      <c r="P34" s="57"/>
    </row>
    <row r="35" spans="1:16" x14ac:dyDescent="0.2">
      <c r="A35" s="28"/>
      <c r="B35" s="28"/>
      <c r="C35" s="24"/>
      <c r="D35" s="24"/>
      <c r="E35" s="28"/>
      <c r="F35" s="28"/>
      <c r="G35" s="24"/>
      <c r="H35" s="24"/>
      <c r="N35" s="57" t="s">
        <v>68</v>
      </c>
      <c r="O35" s="57"/>
      <c r="P35" s="57"/>
    </row>
    <row r="36" spans="1:16" x14ac:dyDescent="0.2">
      <c r="A36" s="28"/>
      <c r="B36" s="28"/>
      <c r="C36" s="24"/>
      <c r="D36" s="32"/>
      <c r="E36" s="28"/>
      <c r="F36" s="28"/>
      <c r="G36" s="24"/>
      <c r="H36" s="32"/>
      <c r="N36" s="52" t="s">
        <v>21</v>
      </c>
      <c r="O36" s="52">
        <f>G43</f>
        <v>21.848099999999999</v>
      </c>
      <c r="P36" s="53"/>
    </row>
    <row r="37" spans="1:16" x14ac:dyDescent="0.2">
      <c r="A37" s="28"/>
      <c r="B37" s="28"/>
      <c r="C37" s="24"/>
      <c r="D37" s="32"/>
      <c r="E37" s="28"/>
      <c r="F37" s="28"/>
      <c r="G37" s="24"/>
      <c r="H37" s="32"/>
      <c r="N37" s="52" t="s">
        <v>21</v>
      </c>
      <c r="O37" s="52">
        <f t="shared" ref="O37:O45" si="6">G44</f>
        <v>21.808499999999999</v>
      </c>
      <c r="P37" s="52">
        <f t="shared" ref="P37:P45" si="7">C44</f>
        <v>33.870399999999997</v>
      </c>
    </row>
    <row r="38" spans="1:16" x14ac:dyDescent="0.2">
      <c r="N38" s="54" t="s">
        <v>61</v>
      </c>
      <c r="O38" s="54">
        <f t="shared" si="6"/>
        <v>18.7484</v>
      </c>
      <c r="P38" s="55">
        <f t="shared" si="7"/>
        <v>27.1738</v>
      </c>
    </row>
    <row r="39" spans="1:16" x14ac:dyDescent="0.2">
      <c r="A39" s="59" t="s">
        <v>56</v>
      </c>
      <c r="B39" s="59"/>
      <c r="C39" s="59"/>
      <c r="D39" s="59"/>
      <c r="E39" s="59"/>
      <c r="F39" s="59"/>
      <c r="G39" s="59"/>
      <c r="H39" s="59"/>
      <c r="N39" s="54" t="s">
        <v>61</v>
      </c>
      <c r="O39" s="54">
        <f t="shared" si="6"/>
        <v>18.704999999999998</v>
      </c>
      <c r="P39" s="55">
        <f t="shared" si="7"/>
        <v>27.228899999999999</v>
      </c>
    </row>
    <row r="40" spans="1:16" x14ac:dyDescent="0.2">
      <c r="A40" s="26"/>
      <c r="B40" s="27" t="s">
        <v>85</v>
      </c>
      <c r="C40" s="26"/>
      <c r="D40" s="26"/>
      <c r="E40" s="33"/>
      <c r="F40" s="34" t="s">
        <v>22</v>
      </c>
      <c r="G40" s="33"/>
      <c r="H40" s="33"/>
      <c r="N40" s="54" t="s">
        <v>62</v>
      </c>
      <c r="O40" s="54">
        <f t="shared" si="6"/>
        <v>20.375</v>
      </c>
      <c r="P40" s="55">
        <f t="shared" si="7"/>
        <v>33.057699999999997</v>
      </c>
    </row>
    <row r="41" spans="1:16" ht="17" thickBot="1" x14ac:dyDescent="0.25">
      <c r="A41" s="28"/>
      <c r="B41" s="28"/>
      <c r="C41" s="28"/>
      <c r="D41" s="32"/>
      <c r="E41" s="28"/>
      <c r="F41" s="28"/>
      <c r="G41" s="28"/>
      <c r="H41" s="32"/>
      <c r="N41" s="54" t="s">
        <v>62</v>
      </c>
      <c r="O41" s="54">
        <f t="shared" si="6"/>
        <v>20.420200000000001</v>
      </c>
      <c r="P41" s="55">
        <f t="shared" si="7"/>
        <v>31.1311</v>
      </c>
    </row>
    <row r="42" spans="1:16" ht="17" thickBot="1" x14ac:dyDescent="0.25">
      <c r="A42" s="29" t="s">
        <v>47</v>
      </c>
      <c r="B42" s="30" t="s">
        <v>48</v>
      </c>
      <c r="C42" s="30" t="s">
        <v>49</v>
      </c>
      <c r="D42" s="31" t="s">
        <v>50</v>
      </c>
      <c r="E42" s="29" t="s">
        <v>47</v>
      </c>
      <c r="F42" s="30" t="s">
        <v>48</v>
      </c>
      <c r="G42" s="35" t="s">
        <v>49</v>
      </c>
      <c r="H42" s="36" t="s">
        <v>50</v>
      </c>
      <c r="N42" s="56" t="s">
        <v>45</v>
      </c>
      <c r="O42" s="56"/>
      <c r="P42" s="56"/>
    </row>
    <row r="43" spans="1:16" ht="17" thickBot="1" x14ac:dyDescent="0.25">
      <c r="A43" s="40" t="s">
        <v>100</v>
      </c>
      <c r="B43" s="41" t="s">
        <v>99</v>
      </c>
      <c r="C43" s="41" t="s">
        <v>101</v>
      </c>
      <c r="D43" s="28" t="e">
        <f>STDEV(C43:C44)</f>
        <v>#DIV/0!</v>
      </c>
      <c r="E43" s="40" t="s">
        <v>100</v>
      </c>
      <c r="F43" s="41" t="s">
        <v>89</v>
      </c>
      <c r="G43" s="43">
        <v>21.848099999999999</v>
      </c>
      <c r="H43" s="28">
        <f>STDEV(G43:G44)</f>
        <v>2.8001428534987337E-2</v>
      </c>
      <c r="N43" s="56" t="s">
        <v>45</v>
      </c>
      <c r="O43" s="56"/>
      <c r="P43" s="56"/>
    </row>
    <row r="44" spans="1:16" ht="17" thickBot="1" x14ac:dyDescent="0.25">
      <c r="A44" s="40" t="s">
        <v>100</v>
      </c>
      <c r="B44" s="41" t="s">
        <v>99</v>
      </c>
      <c r="C44" s="41">
        <v>33.870399999999997</v>
      </c>
      <c r="D44" s="37">
        <f>AVERAGE(C43:C44)</f>
        <v>33.870399999999997</v>
      </c>
      <c r="E44" s="40" t="s">
        <v>100</v>
      </c>
      <c r="F44" s="41" t="s">
        <v>89</v>
      </c>
      <c r="G44" s="43">
        <v>21.808499999999999</v>
      </c>
      <c r="H44" s="37">
        <f>AVERAGE(G43:G44)</f>
        <v>21.828299999999999</v>
      </c>
      <c r="N44" s="57" t="s">
        <v>46</v>
      </c>
      <c r="O44" s="57">
        <f t="shared" si="6"/>
        <v>18.7422</v>
      </c>
      <c r="P44" s="57">
        <f t="shared" si="7"/>
        <v>31.170300000000001</v>
      </c>
    </row>
    <row r="45" spans="1:16" ht="17" thickBot="1" x14ac:dyDescent="0.25">
      <c r="A45" s="40" t="s">
        <v>102</v>
      </c>
      <c r="B45" s="41" t="s">
        <v>99</v>
      </c>
      <c r="C45" s="42">
        <v>27.1738</v>
      </c>
      <c r="D45" s="28">
        <f>STDEV(C45:C46)</f>
        <v>3.8961583643378407E-2</v>
      </c>
      <c r="E45" s="40" t="s">
        <v>102</v>
      </c>
      <c r="F45" s="41" t="s">
        <v>89</v>
      </c>
      <c r="G45" s="43">
        <v>18.7484</v>
      </c>
      <c r="H45" s="28">
        <f>STDEV(G45:G46)</f>
        <v>3.0688434303497492E-2</v>
      </c>
      <c r="N45" s="57" t="s">
        <v>46</v>
      </c>
      <c r="O45" s="57">
        <f t="shared" si="6"/>
        <v>18.740400000000001</v>
      </c>
      <c r="P45" s="57">
        <f t="shared" si="7"/>
        <v>31.919799999999999</v>
      </c>
    </row>
    <row r="46" spans="1:16" ht="17" thickBot="1" x14ac:dyDescent="0.25">
      <c r="A46" s="40" t="s">
        <v>102</v>
      </c>
      <c r="B46" s="41" t="s">
        <v>99</v>
      </c>
      <c r="C46" s="43">
        <v>27.228899999999999</v>
      </c>
      <c r="D46" s="37">
        <f>AVERAGE(C45:C46)</f>
        <v>27.201349999999998</v>
      </c>
      <c r="E46" s="40" t="s">
        <v>102</v>
      </c>
      <c r="F46" s="41" t="s">
        <v>89</v>
      </c>
      <c r="G46" s="44">
        <v>18.704999999999998</v>
      </c>
      <c r="H46" s="37">
        <f>AVERAGE(G45:G46)</f>
        <v>18.726700000000001</v>
      </c>
      <c r="O46" s="38" t="s">
        <v>120</v>
      </c>
      <c r="P46" s="38" t="s">
        <v>82</v>
      </c>
    </row>
    <row r="47" spans="1:16" ht="17" thickBot="1" x14ac:dyDescent="0.25">
      <c r="A47" s="40" t="s">
        <v>103</v>
      </c>
      <c r="B47" s="41" t="s">
        <v>99</v>
      </c>
      <c r="C47" s="43">
        <v>33.057699999999997</v>
      </c>
      <c r="D47" s="28">
        <f>STDEV(C47:C48)</f>
        <v>1.3623119246340003</v>
      </c>
      <c r="E47" s="40" t="s">
        <v>103</v>
      </c>
      <c r="F47" s="41" t="s">
        <v>89</v>
      </c>
      <c r="G47" s="44">
        <v>20.375</v>
      </c>
      <c r="H47" s="28">
        <f>STDEV(G47:G48)</f>
        <v>3.1961226509632824E-2</v>
      </c>
      <c r="N47" s="52" t="s">
        <v>69</v>
      </c>
      <c r="O47" s="52">
        <f>G101</f>
        <v>18.3581</v>
      </c>
      <c r="P47" s="52">
        <f>C101</f>
        <v>31.993600000000001</v>
      </c>
    </row>
    <row r="48" spans="1:16" ht="17" thickBot="1" x14ac:dyDescent="0.25">
      <c r="A48" s="40" t="s">
        <v>103</v>
      </c>
      <c r="B48" s="41" t="s">
        <v>99</v>
      </c>
      <c r="C48" s="44">
        <v>31.1311</v>
      </c>
      <c r="D48" s="37">
        <f>AVERAGE(C47:C48)</f>
        <v>32.0944</v>
      </c>
      <c r="E48" s="40" t="s">
        <v>103</v>
      </c>
      <c r="F48" s="41" t="s">
        <v>89</v>
      </c>
      <c r="G48" s="43">
        <v>20.420200000000001</v>
      </c>
      <c r="H48" s="37">
        <f>AVERAGE(G47:G48)</f>
        <v>20.397600000000001</v>
      </c>
      <c r="N48" s="52" t="s">
        <v>69</v>
      </c>
      <c r="O48" s="52">
        <f t="shared" ref="O48:O56" si="8">G102</f>
        <v>18.300899999999999</v>
      </c>
      <c r="P48" s="52">
        <f t="shared" ref="P48:P56" si="9">C102</f>
        <v>31.831700000000001</v>
      </c>
    </row>
    <row r="49" spans="1:16" ht="17" thickBot="1" x14ac:dyDescent="0.25">
      <c r="A49" s="40" t="s">
        <v>104</v>
      </c>
      <c r="B49" s="41" t="s">
        <v>99</v>
      </c>
      <c r="C49" s="43" t="s">
        <v>101</v>
      </c>
      <c r="D49" s="28" t="e">
        <f>STDEV(C49:C50)</f>
        <v>#DIV/0!</v>
      </c>
      <c r="E49" s="40" t="s">
        <v>104</v>
      </c>
      <c r="F49" s="41" t="s">
        <v>89</v>
      </c>
      <c r="G49" s="43" t="s">
        <v>101</v>
      </c>
      <c r="H49" s="28" t="e">
        <f>STDEV(G49:G50)</f>
        <v>#DIV/0!</v>
      </c>
      <c r="N49" s="54" t="s">
        <v>70</v>
      </c>
      <c r="O49" s="54">
        <f t="shared" si="8"/>
        <v>21.086300000000001</v>
      </c>
      <c r="P49" s="55">
        <f t="shared" si="9"/>
        <v>32.328200000000002</v>
      </c>
    </row>
    <row r="50" spans="1:16" ht="17" thickBot="1" x14ac:dyDescent="0.25">
      <c r="A50" s="40" t="s">
        <v>104</v>
      </c>
      <c r="B50" s="41" t="s">
        <v>99</v>
      </c>
      <c r="C50" s="43" t="s">
        <v>101</v>
      </c>
      <c r="D50" s="37" t="e">
        <f>AVERAGE(C49:C50)</f>
        <v>#DIV/0!</v>
      </c>
      <c r="E50" s="40" t="s">
        <v>104</v>
      </c>
      <c r="F50" s="41" t="s">
        <v>89</v>
      </c>
      <c r="G50" s="43" t="s">
        <v>101</v>
      </c>
      <c r="H50" s="37" t="e">
        <f>AVERAGE(G49:G50)</f>
        <v>#DIV/0!</v>
      </c>
      <c r="N50" s="54" t="s">
        <v>70</v>
      </c>
      <c r="O50" s="54">
        <f t="shared" si="8"/>
        <v>21.105899999999998</v>
      </c>
      <c r="P50" s="55">
        <f t="shared" si="9"/>
        <v>33.646599999999999</v>
      </c>
    </row>
    <row r="51" spans="1:16" ht="17" thickBot="1" x14ac:dyDescent="0.25">
      <c r="A51" s="40" t="s">
        <v>105</v>
      </c>
      <c r="B51" s="41" t="s">
        <v>99</v>
      </c>
      <c r="C51" s="43">
        <v>31.170300000000001</v>
      </c>
      <c r="D51" s="28">
        <f>STDEV(C51:C52)</f>
        <v>0.52997653249931564</v>
      </c>
      <c r="E51" s="40" t="s">
        <v>105</v>
      </c>
      <c r="F51" s="41" t="s">
        <v>89</v>
      </c>
      <c r="G51" s="43">
        <v>18.7422</v>
      </c>
      <c r="H51" s="28">
        <f>STDEV(G51:G52)</f>
        <v>1.2727922061353313E-3</v>
      </c>
      <c r="N51" s="54" t="s">
        <v>71</v>
      </c>
      <c r="O51" s="54">
        <f t="shared" si="8"/>
        <v>19.686900000000001</v>
      </c>
      <c r="P51" s="55">
        <f t="shared" si="9"/>
        <v>30.1751</v>
      </c>
    </row>
    <row r="52" spans="1:16" ht="17" thickBot="1" x14ac:dyDescent="0.25">
      <c r="A52" s="45" t="s">
        <v>105</v>
      </c>
      <c r="B52" s="46" t="s">
        <v>99</v>
      </c>
      <c r="C52" s="47">
        <v>31.919799999999999</v>
      </c>
      <c r="D52" s="37">
        <f>AVERAGE(C51:C52)</f>
        <v>31.54505</v>
      </c>
      <c r="E52" s="40" t="s">
        <v>105</v>
      </c>
      <c r="F52" s="41" t="s">
        <v>89</v>
      </c>
      <c r="G52" s="43">
        <v>18.740400000000001</v>
      </c>
      <c r="H52" s="37">
        <f>AVERAGE(G51:G52)</f>
        <v>18.741300000000003</v>
      </c>
      <c r="N52" s="54" t="s">
        <v>71</v>
      </c>
      <c r="O52" s="54">
        <f t="shared" si="8"/>
        <v>19.691800000000001</v>
      </c>
      <c r="P52" s="55">
        <f t="shared" si="9"/>
        <v>29.623999999999999</v>
      </c>
    </row>
    <row r="53" spans="1:16" x14ac:dyDescent="0.2">
      <c r="A53" s="28"/>
      <c r="B53" s="28"/>
      <c r="C53" s="24"/>
      <c r="D53" s="28"/>
      <c r="E53" s="28"/>
      <c r="F53" s="28"/>
      <c r="G53" s="24"/>
      <c r="H53" s="32"/>
      <c r="N53" s="56" t="s">
        <v>72</v>
      </c>
      <c r="O53" s="56">
        <f t="shared" si="8"/>
        <v>20.510300000000001</v>
      </c>
      <c r="P53" s="56">
        <f t="shared" si="9"/>
        <v>35.891599999999997</v>
      </c>
    </row>
    <row r="54" spans="1:16" x14ac:dyDescent="0.2">
      <c r="A54" s="28"/>
      <c r="B54" s="28"/>
      <c r="C54" s="24"/>
      <c r="D54" s="32"/>
      <c r="E54" s="28"/>
      <c r="F54" s="28"/>
      <c r="G54" s="24"/>
      <c r="H54" s="32"/>
      <c r="N54" s="56" t="s">
        <v>73</v>
      </c>
      <c r="O54" s="56">
        <f t="shared" si="8"/>
        <v>20.513400000000001</v>
      </c>
      <c r="P54" s="56">
        <f t="shared" si="9"/>
        <v>31.816400000000002</v>
      </c>
    </row>
    <row r="55" spans="1:16" x14ac:dyDescent="0.2">
      <c r="A55" s="28"/>
      <c r="B55" s="28"/>
      <c r="C55" s="24"/>
      <c r="D55" s="28"/>
      <c r="E55" s="28"/>
      <c r="F55" s="28"/>
      <c r="G55" s="24"/>
      <c r="H55" s="24"/>
      <c r="N55" s="57" t="s">
        <v>74</v>
      </c>
      <c r="O55" s="57">
        <f t="shared" si="8"/>
        <v>19.275300000000001</v>
      </c>
      <c r="P55" s="57">
        <f t="shared" si="9"/>
        <v>35.945399999999999</v>
      </c>
    </row>
    <row r="56" spans="1:16" x14ac:dyDescent="0.2">
      <c r="A56" s="28"/>
      <c r="B56" s="28"/>
      <c r="C56" s="24"/>
      <c r="D56" s="28"/>
      <c r="E56" s="28"/>
      <c r="F56" s="28"/>
      <c r="G56" s="24"/>
      <c r="H56" s="32"/>
      <c r="N56" s="57" t="s">
        <v>74</v>
      </c>
      <c r="O56" s="57">
        <f t="shared" si="8"/>
        <v>19.239799999999999</v>
      </c>
      <c r="P56" s="57">
        <f t="shared" si="9"/>
        <v>33.235500000000002</v>
      </c>
    </row>
    <row r="57" spans="1:16" x14ac:dyDescent="0.2">
      <c r="A57" s="28"/>
      <c r="B57" s="28"/>
      <c r="C57" s="24"/>
      <c r="D57" s="32"/>
      <c r="E57" s="28"/>
      <c r="F57" s="28"/>
      <c r="G57" s="24"/>
      <c r="H57" s="32"/>
      <c r="N57" s="52" t="s">
        <v>21</v>
      </c>
      <c r="O57" s="52">
        <f>G81</f>
        <v>18.680199999999999</v>
      </c>
      <c r="P57" s="52">
        <f>C81</f>
        <v>28.807300000000001</v>
      </c>
    </row>
    <row r="58" spans="1:16" x14ac:dyDescent="0.2">
      <c r="N58" s="52" t="s">
        <v>21</v>
      </c>
      <c r="O58" s="52">
        <f t="shared" ref="O58:O66" si="10">G82</f>
        <v>18.755500000000001</v>
      </c>
      <c r="P58" s="52">
        <f t="shared" ref="P58:P66" si="11">C82</f>
        <v>29.1633</v>
      </c>
    </row>
    <row r="59" spans="1:16" ht="17" thickBot="1" x14ac:dyDescent="0.25">
      <c r="A59" s="59" t="s">
        <v>57</v>
      </c>
      <c r="B59" s="59"/>
      <c r="C59" s="59"/>
      <c r="D59" s="59"/>
      <c r="E59" s="59"/>
      <c r="F59" s="59"/>
      <c r="G59" s="59"/>
      <c r="H59" s="59"/>
      <c r="N59" s="54" t="s">
        <v>61</v>
      </c>
      <c r="O59" s="54">
        <f t="shared" si="10"/>
        <v>19.885899999999999</v>
      </c>
      <c r="P59" s="55">
        <f t="shared" si="11"/>
        <v>31.706199999999999</v>
      </c>
    </row>
    <row r="60" spans="1:16" ht="17" thickBot="1" x14ac:dyDescent="0.25">
      <c r="A60" s="29" t="s">
        <v>47</v>
      </c>
      <c r="B60" s="30" t="s">
        <v>48</v>
      </c>
      <c r="C60" s="30" t="s">
        <v>49</v>
      </c>
      <c r="D60" s="31" t="s">
        <v>50</v>
      </c>
      <c r="E60" s="29" t="s">
        <v>47</v>
      </c>
      <c r="F60" s="30" t="s">
        <v>48</v>
      </c>
      <c r="G60" s="35" t="s">
        <v>49</v>
      </c>
      <c r="H60" s="36" t="s">
        <v>50</v>
      </c>
      <c r="N60" s="54" t="s">
        <v>61</v>
      </c>
      <c r="O60" s="54">
        <f t="shared" si="10"/>
        <v>19.808399999999999</v>
      </c>
      <c r="P60" s="55">
        <f t="shared" si="11"/>
        <v>31.821999999999999</v>
      </c>
    </row>
    <row r="61" spans="1:16" ht="17" thickBot="1" x14ac:dyDescent="0.25">
      <c r="A61" s="40" t="s">
        <v>106</v>
      </c>
      <c r="B61" s="41" t="s">
        <v>99</v>
      </c>
      <c r="C61" s="43">
        <v>25.385200000000001</v>
      </c>
      <c r="D61" s="28">
        <f>STDEV(C61:C62)</f>
        <v>0.13590592334405421</v>
      </c>
      <c r="E61" s="40" t="s">
        <v>106</v>
      </c>
      <c r="F61" s="41" t="s">
        <v>89</v>
      </c>
      <c r="G61" s="44">
        <v>20.2957</v>
      </c>
      <c r="H61" s="28">
        <f>STDEV(G61:G62)</f>
        <v>4.3133513652379362E-3</v>
      </c>
      <c r="N61" s="54" t="s">
        <v>62</v>
      </c>
      <c r="O61" s="54"/>
      <c r="P61" s="55"/>
    </row>
    <row r="62" spans="1:16" ht="17" thickBot="1" x14ac:dyDescent="0.25">
      <c r="A62" s="40" t="s">
        <v>106</v>
      </c>
      <c r="B62" s="41" t="s">
        <v>99</v>
      </c>
      <c r="C62" s="42">
        <v>25.193000000000001</v>
      </c>
      <c r="D62" s="37">
        <f>AVERAGE(C61:C62)</f>
        <v>25.289100000000001</v>
      </c>
      <c r="E62" s="40" t="s">
        <v>106</v>
      </c>
      <c r="F62" s="41" t="s">
        <v>89</v>
      </c>
      <c r="G62" s="43">
        <v>20.3018</v>
      </c>
      <c r="H62" s="37">
        <f>AVERAGE(G61:G62)</f>
        <v>20.298749999999998</v>
      </c>
      <c r="N62" s="54" t="s">
        <v>62</v>
      </c>
      <c r="O62" s="54"/>
      <c r="P62" s="55"/>
    </row>
    <row r="63" spans="1:16" ht="17" thickBot="1" x14ac:dyDescent="0.25">
      <c r="A63" s="40" t="s">
        <v>107</v>
      </c>
      <c r="B63" s="41" t="s">
        <v>99</v>
      </c>
      <c r="C63" s="43">
        <v>29.726500000000001</v>
      </c>
      <c r="D63" s="28">
        <f>STDEV(C63:C64)</f>
        <v>4.4759859249109656E-2</v>
      </c>
      <c r="E63" s="40" t="s">
        <v>107</v>
      </c>
      <c r="F63" s="41" t="s">
        <v>89</v>
      </c>
      <c r="G63" s="48">
        <v>20.161999999999999</v>
      </c>
      <c r="H63" s="28">
        <f>STDEV(G63:G64)</f>
        <v>8.7681240867128508E-3</v>
      </c>
      <c r="N63" s="56" t="s">
        <v>45</v>
      </c>
      <c r="O63" s="56">
        <f t="shared" si="10"/>
        <v>19.592700000000001</v>
      </c>
      <c r="P63" s="56">
        <f t="shared" si="11"/>
        <v>30.051400000000001</v>
      </c>
    </row>
    <row r="64" spans="1:16" ht="17" thickBot="1" x14ac:dyDescent="0.25">
      <c r="A64" s="40" t="s">
        <v>107</v>
      </c>
      <c r="B64" s="41" t="s">
        <v>99</v>
      </c>
      <c r="C64" s="43">
        <v>29.6632</v>
      </c>
      <c r="D64" s="37">
        <f>AVERAGE(C63:C64)</f>
        <v>29.694850000000002</v>
      </c>
      <c r="E64" s="40" t="s">
        <v>107</v>
      </c>
      <c r="F64" s="41" t="s">
        <v>89</v>
      </c>
      <c r="G64" s="43">
        <v>20.174399999999999</v>
      </c>
      <c r="H64" s="37">
        <f>AVERAGE(G63:G64)</f>
        <v>20.168199999999999</v>
      </c>
      <c r="N64" s="56" t="s">
        <v>45</v>
      </c>
      <c r="O64" s="56">
        <f t="shared" si="10"/>
        <v>19.520199999999999</v>
      </c>
      <c r="P64" s="56">
        <f t="shared" si="11"/>
        <v>29.4862</v>
      </c>
    </row>
    <row r="65" spans="1:16" ht="17" thickBot="1" x14ac:dyDescent="0.25">
      <c r="A65" s="40" t="s">
        <v>108</v>
      </c>
      <c r="B65" s="41" t="s">
        <v>99</v>
      </c>
      <c r="C65" s="43">
        <v>32.593699999999998</v>
      </c>
      <c r="D65" s="28">
        <f>STDEV(C65:C66)</f>
        <v>1.1293909509111517</v>
      </c>
      <c r="E65" s="40" t="s">
        <v>108</v>
      </c>
      <c r="F65" s="41" t="s">
        <v>89</v>
      </c>
      <c r="G65" s="43">
        <v>20.200700000000001</v>
      </c>
      <c r="H65" s="28">
        <f>STDEV(G65:G66)</f>
        <v>7.6438243046266008E-2</v>
      </c>
      <c r="N65" s="57" t="s">
        <v>46</v>
      </c>
      <c r="O65" s="57">
        <f t="shared" si="10"/>
        <v>24.634799999999998</v>
      </c>
      <c r="P65" s="57">
        <f t="shared" si="11"/>
        <v>22.0914</v>
      </c>
    </row>
    <row r="66" spans="1:16" ht="17" thickBot="1" x14ac:dyDescent="0.25">
      <c r="A66" s="40" t="s">
        <v>108</v>
      </c>
      <c r="B66" s="41" t="s">
        <v>99</v>
      </c>
      <c r="C66" s="43">
        <v>30.996500000000001</v>
      </c>
      <c r="D66" s="37">
        <f>AVERAGE(C65:C66)</f>
        <v>31.795099999999998</v>
      </c>
      <c r="E66" s="40" t="s">
        <v>108</v>
      </c>
      <c r="F66" s="41" t="s">
        <v>89</v>
      </c>
      <c r="G66" s="43">
        <v>20.092600000000001</v>
      </c>
      <c r="H66" s="37">
        <f>AVERAGE(G65:G66)</f>
        <v>20.146650000000001</v>
      </c>
      <c r="N66" s="57" t="s">
        <v>46</v>
      </c>
      <c r="O66" s="57">
        <f t="shared" si="10"/>
        <v>24.619399999999999</v>
      </c>
      <c r="P66" s="57">
        <f t="shared" si="11"/>
        <v>22.0092</v>
      </c>
    </row>
    <row r="67" spans="1:16" ht="17" thickBot="1" x14ac:dyDescent="0.25">
      <c r="A67" s="40" t="s">
        <v>109</v>
      </c>
      <c r="B67" s="41" t="s">
        <v>99</v>
      </c>
      <c r="C67" s="43">
        <v>30.287400000000002</v>
      </c>
      <c r="D67" s="28">
        <f>STDEV(C67:C68)</f>
        <v>4.8366103833160173E-2</v>
      </c>
      <c r="E67" s="40" t="s">
        <v>109</v>
      </c>
      <c r="F67" s="41" t="s">
        <v>89</v>
      </c>
      <c r="G67" s="43">
        <v>19.4664</v>
      </c>
      <c r="H67" s="28">
        <f>STDEV(G67:G68)</f>
        <v>7.2761287784094478E-2</v>
      </c>
    </row>
    <row r="68" spans="1:16" ht="17" thickBot="1" x14ac:dyDescent="0.25">
      <c r="A68" s="45" t="s">
        <v>109</v>
      </c>
      <c r="B68" s="46" t="s">
        <v>99</v>
      </c>
      <c r="C68" s="49">
        <v>30.219000000000001</v>
      </c>
      <c r="D68" s="37">
        <f>AVERAGE(C67:C68)</f>
        <v>30.2532</v>
      </c>
      <c r="E68" s="40" t="s">
        <v>109</v>
      </c>
      <c r="F68" s="41" t="s">
        <v>89</v>
      </c>
      <c r="G68" s="43">
        <v>19.569299999999998</v>
      </c>
      <c r="H68" s="37">
        <f>AVERAGE(G67:G68)</f>
        <v>19.517849999999999</v>
      </c>
    </row>
    <row r="69" spans="1:16" ht="17" thickBot="1" x14ac:dyDescent="0.25">
      <c r="E69" s="50"/>
      <c r="F69" s="51"/>
      <c r="G69" s="24"/>
      <c r="H69" s="32"/>
    </row>
    <row r="71" spans="1:16" x14ac:dyDescent="0.2">
      <c r="A71" s="28"/>
      <c r="B71" s="28"/>
      <c r="C71" s="24"/>
      <c r="D71" s="28"/>
      <c r="E71" s="28"/>
      <c r="F71" s="28"/>
      <c r="G71" s="28"/>
      <c r="H71" s="28"/>
    </row>
    <row r="72" spans="1:16" x14ac:dyDescent="0.2">
      <c r="A72" s="28"/>
      <c r="B72" s="28"/>
      <c r="C72" s="24"/>
      <c r="D72" s="28"/>
      <c r="E72" s="28"/>
      <c r="F72" s="28"/>
      <c r="G72" s="28"/>
      <c r="H72" s="28"/>
    </row>
    <row r="73" spans="1:16" x14ac:dyDescent="0.2">
      <c r="A73" s="28"/>
      <c r="B73" s="28"/>
      <c r="C73" s="24"/>
      <c r="D73" s="28"/>
      <c r="E73" s="28"/>
      <c r="F73" s="28"/>
      <c r="G73" s="28"/>
      <c r="H73" s="28"/>
    </row>
    <row r="74" spans="1:16" x14ac:dyDescent="0.2">
      <c r="A74" s="28"/>
      <c r="B74" s="28"/>
      <c r="C74" s="24"/>
      <c r="D74" s="28"/>
      <c r="E74" s="28"/>
      <c r="F74" s="28"/>
      <c r="G74" s="28"/>
      <c r="H74" s="28"/>
    </row>
    <row r="75" spans="1:16" x14ac:dyDescent="0.2">
      <c r="A75" s="28"/>
      <c r="B75" s="28"/>
      <c r="C75" s="24"/>
      <c r="D75" s="28"/>
      <c r="E75" s="28"/>
      <c r="F75" s="28"/>
      <c r="G75" s="28"/>
      <c r="H75" s="28"/>
    </row>
    <row r="76" spans="1:16" x14ac:dyDescent="0.2">
      <c r="D76" s="28"/>
      <c r="E76" s="28"/>
      <c r="F76" s="28"/>
      <c r="G76" s="28"/>
      <c r="H76" s="28"/>
    </row>
    <row r="77" spans="1:16" x14ac:dyDescent="0.2">
      <c r="A77" s="59" t="s">
        <v>58</v>
      </c>
      <c r="B77" s="59"/>
      <c r="C77" s="59"/>
      <c r="D77" s="59"/>
      <c r="E77" s="59"/>
      <c r="F77" s="59"/>
      <c r="G77" s="59"/>
      <c r="H77" s="59"/>
    </row>
    <row r="78" spans="1:16" x14ac:dyDescent="0.2">
      <c r="A78" s="26"/>
      <c r="B78" s="27" t="s">
        <v>85</v>
      </c>
      <c r="C78" s="26"/>
      <c r="D78" s="26"/>
      <c r="E78" s="33"/>
      <c r="F78" s="34" t="s">
        <v>87</v>
      </c>
      <c r="G78" s="33"/>
      <c r="H78" s="33"/>
    </row>
    <row r="79" spans="1:16" ht="17" thickBot="1" x14ac:dyDescent="0.25">
      <c r="A79" s="28"/>
      <c r="B79" s="28"/>
      <c r="C79" s="28"/>
      <c r="D79" s="32"/>
      <c r="E79" s="28"/>
      <c r="F79" s="28"/>
      <c r="G79" s="28"/>
      <c r="H79" s="32"/>
    </row>
    <row r="80" spans="1:16" ht="17" thickBot="1" x14ac:dyDescent="0.25">
      <c r="A80" s="29" t="s">
        <v>47</v>
      </c>
      <c r="B80" s="30" t="s">
        <v>48</v>
      </c>
      <c r="C80" s="30" t="s">
        <v>49</v>
      </c>
      <c r="D80" s="31" t="s">
        <v>50</v>
      </c>
      <c r="E80" s="29" t="s">
        <v>47</v>
      </c>
      <c r="F80" s="30" t="s">
        <v>48</v>
      </c>
      <c r="G80" s="35" t="s">
        <v>49</v>
      </c>
      <c r="H80" s="36" t="s">
        <v>50</v>
      </c>
    </row>
    <row r="81" spans="1:8" ht="17" thickBot="1" x14ac:dyDescent="0.25">
      <c r="A81" s="40" t="s">
        <v>115</v>
      </c>
      <c r="B81" s="41" t="s">
        <v>99</v>
      </c>
      <c r="C81" s="41">
        <v>28.807300000000001</v>
      </c>
      <c r="D81" s="28">
        <f>STDEV(C81:C82)</f>
        <v>0.25173001410240958</v>
      </c>
      <c r="E81" s="40" t="s">
        <v>115</v>
      </c>
      <c r="F81" s="41" t="s">
        <v>89</v>
      </c>
      <c r="G81" s="41">
        <v>18.680199999999999</v>
      </c>
      <c r="H81" s="28">
        <f>STDEV(G81:G82)</f>
        <v>5.3245140623348543E-2</v>
      </c>
    </row>
    <row r="82" spans="1:8" ht="17" thickBot="1" x14ac:dyDescent="0.25">
      <c r="A82" s="40" t="s">
        <v>115</v>
      </c>
      <c r="B82" s="41" t="s">
        <v>99</v>
      </c>
      <c r="C82" s="41">
        <v>29.1633</v>
      </c>
      <c r="D82" s="37">
        <f>AVERAGE(C81:C82)</f>
        <v>28.985300000000002</v>
      </c>
      <c r="E82" s="40" t="s">
        <v>115</v>
      </c>
      <c r="F82" s="41" t="s">
        <v>89</v>
      </c>
      <c r="G82" s="41">
        <v>18.755500000000001</v>
      </c>
      <c r="H82" s="37">
        <f>AVERAGE(G81:G82)</f>
        <v>18.717849999999999</v>
      </c>
    </row>
    <row r="83" spans="1:8" ht="17" thickBot="1" x14ac:dyDescent="0.25">
      <c r="A83" s="40" t="s">
        <v>116</v>
      </c>
      <c r="B83" s="41" t="s">
        <v>99</v>
      </c>
      <c r="C83" s="41">
        <v>31.706199999999999</v>
      </c>
      <c r="D83" s="28">
        <f>STDEV(C83:C84)</f>
        <v>8.1882965261402291E-2</v>
      </c>
      <c r="E83" s="40" t="s">
        <v>116</v>
      </c>
      <c r="F83" s="41" t="s">
        <v>89</v>
      </c>
      <c r="G83" s="41">
        <v>19.885899999999999</v>
      </c>
      <c r="H83" s="28">
        <f>STDEV(G83:G84)</f>
        <v>5.4800775541957836E-2</v>
      </c>
    </row>
    <row r="84" spans="1:8" ht="17" thickBot="1" x14ac:dyDescent="0.25">
      <c r="A84" s="40" t="s">
        <v>116</v>
      </c>
      <c r="B84" s="41" t="s">
        <v>99</v>
      </c>
      <c r="C84" s="44">
        <v>31.821999999999999</v>
      </c>
      <c r="D84" s="37">
        <f>AVERAGE(C83:C84)</f>
        <v>31.764099999999999</v>
      </c>
      <c r="E84" s="40" t="s">
        <v>116</v>
      </c>
      <c r="F84" s="41" t="s">
        <v>89</v>
      </c>
      <c r="G84" s="41">
        <v>19.808399999999999</v>
      </c>
      <c r="H84" s="37">
        <f>AVERAGE(G83:G84)</f>
        <v>19.847149999999999</v>
      </c>
    </row>
    <row r="85" spans="1:8" ht="17" thickBot="1" x14ac:dyDescent="0.25">
      <c r="A85" s="40" t="s">
        <v>117</v>
      </c>
      <c r="B85" s="41" t="s">
        <v>99</v>
      </c>
      <c r="C85" s="41" t="s">
        <v>101</v>
      </c>
      <c r="D85" s="28" t="e">
        <f>STDEV(C85:C86)</f>
        <v>#DIV/0!</v>
      </c>
      <c r="E85" s="40" t="s">
        <v>117</v>
      </c>
      <c r="F85" s="41" t="s">
        <v>89</v>
      </c>
      <c r="G85" s="41" t="s">
        <v>101</v>
      </c>
      <c r="H85" s="28" t="e">
        <f>STDEV(G85:G86)</f>
        <v>#DIV/0!</v>
      </c>
    </row>
    <row r="86" spans="1:8" ht="17" thickBot="1" x14ac:dyDescent="0.25">
      <c r="A86" s="40" t="s">
        <v>117</v>
      </c>
      <c r="B86" s="41" t="s">
        <v>99</v>
      </c>
      <c r="C86" s="41" t="s">
        <v>101</v>
      </c>
      <c r="D86" s="37" t="e">
        <f>AVERAGE(C85:C86)</f>
        <v>#DIV/0!</v>
      </c>
      <c r="E86" s="40" t="s">
        <v>117</v>
      </c>
      <c r="F86" s="41" t="s">
        <v>89</v>
      </c>
      <c r="G86" s="41" t="s">
        <v>101</v>
      </c>
      <c r="H86" s="37" t="e">
        <f>AVERAGE(G85:G86)</f>
        <v>#DIV/0!</v>
      </c>
    </row>
    <row r="87" spans="1:8" ht="17" thickBot="1" x14ac:dyDescent="0.25">
      <c r="A87" s="40" t="s">
        <v>118</v>
      </c>
      <c r="B87" s="41" t="s">
        <v>99</v>
      </c>
      <c r="C87" s="41">
        <v>30.051400000000001</v>
      </c>
      <c r="D87" s="28">
        <f>STDEV(C87:C88)</f>
        <v>0.39965675272663725</v>
      </c>
      <c r="E87" s="40" t="s">
        <v>118</v>
      </c>
      <c r="F87" s="41" t="s">
        <v>89</v>
      </c>
      <c r="G87" s="41">
        <v>19.592700000000001</v>
      </c>
      <c r="H87" s="28">
        <f>STDEV(G87:G88)</f>
        <v>5.1265241636025805E-2</v>
      </c>
    </row>
    <row r="88" spans="1:8" ht="17" thickBot="1" x14ac:dyDescent="0.25">
      <c r="A88" s="40" t="s">
        <v>118</v>
      </c>
      <c r="B88" s="41" t="s">
        <v>99</v>
      </c>
      <c r="C88" s="41">
        <v>29.4862</v>
      </c>
      <c r="D88" s="37">
        <f>AVERAGE(C87:C88)</f>
        <v>29.768799999999999</v>
      </c>
      <c r="E88" s="40" t="s">
        <v>118</v>
      </c>
      <c r="F88" s="41" t="s">
        <v>89</v>
      </c>
      <c r="G88" s="41">
        <v>19.520199999999999</v>
      </c>
      <c r="H88" s="37">
        <f>AVERAGE(G87:G88)</f>
        <v>19.556449999999998</v>
      </c>
    </row>
    <row r="89" spans="1:8" ht="17" thickBot="1" x14ac:dyDescent="0.25">
      <c r="A89" s="40" t="s">
        <v>119</v>
      </c>
      <c r="B89" s="41" t="s">
        <v>99</v>
      </c>
      <c r="C89" s="41">
        <v>22.0914</v>
      </c>
      <c r="D89" s="28">
        <f>STDEV(C89:C90)</f>
        <v>5.81241774135344E-2</v>
      </c>
      <c r="E89" s="40" t="s">
        <v>119</v>
      </c>
      <c r="F89" s="41" t="s">
        <v>89</v>
      </c>
      <c r="G89" s="41">
        <v>24.634799999999998</v>
      </c>
      <c r="H89" s="28">
        <f>STDEV(G89:G90)</f>
        <v>1.0889444430272574E-2</v>
      </c>
    </row>
    <row r="90" spans="1:8" ht="17" thickBot="1" x14ac:dyDescent="0.25">
      <c r="A90" s="45" t="s">
        <v>119</v>
      </c>
      <c r="B90" s="46" t="s">
        <v>99</v>
      </c>
      <c r="C90" s="46">
        <v>22.0092</v>
      </c>
      <c r="D90" s="37">
        <f>AVERAGE(C89:C90)</f>
        <v>22.0503</v>
      </c>
      <c r="E90" s="45" t="s">
        <v>119</v>
      </c>
      <c r="F90" s="46" t="s">
        <v>89</v>
      </c>
      <c r="G90" s="46">
        <v>24.619399999999999</v>
      </c>
      <c r="H90" s="37">
        <f>AVERAGE(G89:G90)</f>
        <v>24.627099999999999</v>
      </c>
    </row>
    <row r="91" spans="1:8" x14ac:dyDescent="0.2">
      <c r="A91" s="28"/>
      <c r="B91" s="28"/>
      <c r="C91" s="24"/>
      <c r="D91" s="28"/>
      <c r="E91" s="28"/>
      <c r="F91" s="28"/>
      <c r="G91" s="24"/>
      <c r="H91" s="32"/>
    </row>
    <row r="92" spans="1:8" x14ac:dyDescent="0.2">
      <c r="A92" s="28"/>
      <c r="B92" s="28"/>
      <c r="C92" s="24"/>
      <c r="D92" s="32"/>
      <c r="E92" s="28"/>
      <c r="F92" s="28"/>
      <c r="G92" s="24"/>
      <c r="H92" s="32"/>
    </row>
    <row r="93" spans="1:8" x14ac:dyDescent="0.2">
      <c r="A93" s="28"/>
      <c r="B93" s="28"/>
      <c r="C93" s="24"/>
      <c r="D93" s="28"/>
      <c r="E93" s="28"/>
      <c r="F93" s="28"/>
      <c r="G93" s="28"/>
      <c r="H93" s="28"/>
    </row>
    <row r="94" spans="1:8" x14ac:dyDescent="0.2">
      <c r="A94" s="28"/>
      <c r="B94" s="28"/>
      <c r="C94" s="24"/>
      <c r="D94" s="32"/>
      <c r="E94" s="28"/>
      <c r="F94" s="28"/>
      <c r="G94" s="24"/>
      <c r="H94" s="32"/>
    </row>
    <row r="95" spans="1:8" x14ac:dyDescent="0.2">
      <c r="A95" s="28"/>
      <c r="B95" s="28"/>
      <c r="C95" s="24"/>
      <c r="D95" s="32"/>
      <c r="E95" s="28"/>
      <c r="F95" s="28"/>
      <c r="G95" s="24"/>
      <c r="H95" s="32"/>
    </row>
    <row r="97" spans="1:8" x14ac:dyDescent="0.2">
      <c r="A97" s="59" t="s">
        <v>75</v>
      </c>
      <c r="B97" s="59"/>
      <c r="C97" s="59"/>
      <c r="D97" s="59"/>
      <c r="E97" s="59"/>
      <c r="F97" s="59"/>
      <c r="G97" s="59"/>
      <c r="H97" s="59"/>
    </row>
    <row r="98" spans="1:8" x14ac:dyDescent="0.2">
      <c r="A98" s="26"/>
      <c r="B98" s="27" t="s">
        <v>85</v>
      </c>
      <c r="C98" s="26"/>
      <c r="D98" s="26"/>
      <c r="E98" s="33"/>
      <c r="F98" s="34" t="s">
        <v>87</v>
      </c>
      <c r="G98" s="33"/>
      <c r="H98" s="33"/>
    </row>
    <row r="99" spans="1:8" ht="17" thickBot="1" x14ac:dyDescent="0.25">
      <c r="A99" s="28"/>
      <c r="B99" s="28"/>
      <c r="C99" s="32"/>
      <c r="D99" s="32"/>
      <c r="E99" s="28"/>
      <c r="F99" s="28"/>
      <c r="G99" s="32"/>
      <c r="H99" s="32"/>
    </row>
    <row r="100" spans="1:8" ht="17" thickBot="1" x14ac:dyDescent="0.25">
      <c r="A100" s="29" t="s">
        <v>47</v>
      </c>
      <c r="B100" s="30" t="s">
        <v>48</v>
      </c>
      <c r="C100" s="30" t="s">
        <v>49</v>
      </c>
      <c r="D100" s="31" t="s">
        <v>50</v>
      </c>
      <c r="E100" s="29" t="s">
        <v>47</v>
      </c>
      <c r="F100" s="30" t="s">
        <v>48</v>
      </c>
      <c r="G100" s="35" t="s">
        <v>49</v>
      </c>
      <c r="H100" s="36" t="s">
        <v>50</v>
      </c>
    </row>
    <row r="101" spans="1:8" ht="17" thickBot="1" x14ac:dyDescent="0.25">
      <c r="A101" s="40" t="s">
        <v>110</v>
      </c>
      <c r="B101" s="41" t="s">
        <v>99</v>
      </c>
      <c r="C101" s="41">
        <v>31.993600000000001</v>
      </c>
      <c r="D101" s="28">
        <f>STDEV(C101:C102)</f>
        <v>0.11448058787410152</v>
      </c>
      <c r="E101" s="40" t="s">
        <v>110</v>
      </c>
      <c r="F101" s="41" t="s">
        <v>89</v>
      </c>
      <c r="G101" s="41">
        <v>18.3581</v>
      </c>
      <c r="H101" s="28">
        <f>STDEV(G101:G102)</f>
        <v>4.0446507883871718E-2</v>
      </c>
    </row>
    <row r="102" spans="1:8" ht="17" thickBot="1" x14ac:dyDescent="0.25">
      <c r="A102" s="40" t="s">
        <v>110</v>
      </c>
      <c r="B102" s="41" t="s">
        <v>99</v>
      </c>
      <c r="C102" s="41">
        <v>31.831700000000001</v>
      </c>
      <c r="D102" s="37">
        <f>AVERAGE(C101:C102)</f>
        <v>31.912649999999999</v>
      </c>
      <c r="E102" s="40" t="s">
        <v>110</v>
      </c>
      <c r="F102" s="41" t="s">
        <v>89</v>
      </c>
      <c r="G102" s="41">
        <v>18.300899999999999</v>
      </c>
      <c r="H102" s="37">
        <f>AVERAGE(G101:G102)</f>
        <v>18.329499999999999</v>
      </c>
    </row>
    <row r="103" spans="1:8" ht="17" thickBot="1" x14ac:dyDescent="0.25">
      <c r="A103" s="40" t="s">
        <v>111</v>
      </c>
      <c r="B103" s="41" t="s">
        <v>99</v>
      </c>
      <c r="C103" s="41">
        <v>32.328200000000002</v>
      </c>
      <c r="D103" s="28">
        <f>STDEV(C103:C104)</f>
        <v>0.93224958031634209</v>
      </c>
      <c r="E103" s="40" t="s">
        <v>111</v>
      </c>
      <c r="F103" s="41" t="s">
        <v>89</v>
      </c>
      <c r="G103" s="41">
        <v>21.086300000000001</v>
      </c>
      <c r="H103" s="28">
        <f>STDEV(G103:G104)</f>
        <v>1.3859292911254177E-2</v>
      </c>
    </row>
    <row r="104" spans="1:8" ht="17" thickBot="1" x14ac:dyDescent="0.25">
      <c r="A104" s="40" t="s">
        <v>111</v>
      </c>
      <c r="B104" s="41" t="s">
        <v>99</v>
      </c>
      <c r="C104" s="41">
        <v>33.646599999999999</v>
      </c>
      <c r="D104" s="37">
        <f>AVERAGE(C103:C104)</f>
        <v>32.987400000000001</v>
      </c>
      <c r="E104" s="40" t="s">
        <v>111</v>
      </c>
      <c r="F104" s="41" t="s">
        <v>89</v>
      </c>
      <c r="G104" s="41">
        <v>21.105899999999998</v>
      </c>
      <c r="H104" s="37">
        <f>AVERAGE(G103:G104)</f>
        <v>21.0961</v>
      </c>
    </row>
    <row r="105" spans="1:8" ht="17" thickBot="1" x14ac:dyDescent="0.25">
      <c r="A105" s="40" t="s">
        <v>112</v>
      </c>
      <c r="B105" s="41" t="s">
        <v>99</v>
      </c>
      <c r="C105" s="41">
        <v>30.1751</v>
      </c>
      <c r="D105" s="28">
        <f>STDEV(C105:C106)</f>
        <v>0.38968654711190753</v>
      </c>
      <c r="E105" s="40" t="s">
        <v>112</v>
      </c>
      <c r="F105" s="41" t="s">
        <v>89</v>
      </c>
      <c r="G105" s="41">
        <v>19.686900000000001</v>
      </c>
      <c r="H105" s="28">
        <f>STDEV(G105:G106)</f>
        <v>3.4648232278135442E-3</v>
      </c>
    </row>
    <row r="106" spans="1:8" ht="17" thickBot="1" x14ac:dyDescent="0.25">
      <c r="A106" s="40" t="s">
        <v>112</v>
      </c>
      <c r="B106" s="41" t="s">
        <v>99</v>
      </c>
      <c r="C106" s="44">
        <v>29.623999999999999</v>
      </c>
      <c r="D106" s="37">
        <f>AVERAGE(C105:C106)</f>
        <v>29.899549999999998</v>
      </c>
      <c r="E106" s="40" t="s">
        <v>112</v>
      </c>
      <c r="F106" s="41" t="s">
        <v>89</v>
      </c>
      <c r="G106" s="41">
        <v>19.691800000000001</v>
      </c>
      <c r="H106" s="37">
        <f>AVERAGE(G105:G106)</f>
        <v>19.689350000000001</v>
      </c>
    </row>
    <row r="107" spans="1:8" ht="17" thickBot="1" x14ac:dyDescent="0.25">
      <c r="A107" s="40" t="s">
        <v>113</v>
      </c>
      <c r="B107" s="41" t="s">
        <v>99</v>
      </c>
      <c r="C107" s="41">
        <v>35.891599999999997</v>
      </c>
      <c r="D107" s="28">
        <f>STDEV(C107:C108)</f>
        <v>2.8816015546914153</v>
      </c>
      <c r="E107" s="40" t="s">
        <v>113</v>
      </c>
      <c r="F107" s="41" t="s">
        <v>89</v>
      </c>
      <c r="G107" s="41">
        <v>20.510300000000001</v>
      </c>
      <c r="H107" s="28">
        <f>STDEV(G107:G108)</f>
        <v>2.1920310216782127E-3</v>
      </c>
    </row>
    <row r="108" spans="1:8" ht="17" thickBot="1" x14ac:dyDescent="0.25">
      <c r="A108" s="40" t="s">
        <v>113</v>
      </c>
      <c r="B108" s="41" t="s">
        <v>99</v>
      </c>
      <c r="C108" s="41">
        <v>31.816400000000002</v>
      </c>
      <c r="D108" s="37">
        <f>AVERAGE(C107:C108)</f>
        <v>33.853999999999999</v>
      </c>
      <c r="E108" s="40" t="s">
        <v>113</v>
      </c>
      <c r="F108" s="41" t="s">
        <v>89</v>
      </c>
      <c r="G108" s="41">
        <v>20.513400000000001</v>
      </c>
      <c r="H108" s="37">
        <f>AVERAGE(G107:G108)</f>
        <v>20.511850000000003</v>
      </c>
    </row>
    <row r="109" spans="1:8" ht="17" thickBot="1" x14ac:dyDescent="0.25">
      <c r="A109" s="40" t="s">
        <v>114</v>
      </c>
      <c r="B109" s="41" t="s">
        <v>99</v>
      </c>
      <c r="C109" s="41">
        <v>35.945399999999999</v>
      </c>
      <c r="D109" s="28">
        <f>STDEV(C109:C110)</f>
        <v>1.9161886663374235</v>
      </c>
      <c r="E109" s="40" t="s">
        <v>114</v>
      </c>
      <c r="F109" s="41" t="s">
        <v>89</v>
      </c>
      <c r="G109" s="41">
        <v>19.275300000000001</v>
      </c>
      <c r="H109" s="28">
        <f>STDEV(G109:G110)</f>
        <v>2.5102290732124225E-2</v>
      </c>
    </row>
    <row r="110" spans="1:8" ht="17" thickBot="1" x14ac:dyDescent="0.25">
      <c r="A110" s="45" t="s">
        <v>114</v>
      </c>
      <c r="B110" s="46" t="s">
        <v>99</v>
      </c>
      <c r="C110" s="46">
        <v>33.235500000000002</v>
      </c>
      <c r="D110" s="37">
        <f>AVERAGE(C109:C110)</f>
        <v>34.590450000000004</v>
      </c>
      <c r="E110" s="45" t="s">
        <v>114</v>
      </c>
      <c r="F110" s="46" t="s">
        <v>89</v>
      </c>
      <c r="G110" s="46">
        <v>19.239799999999999</v>
      </c>
      <c r="H110" s="37">
        <f>AVERAGE(G109:G110)</f>
        <v>19.257550000000002</v>
      </c>
    </row>
    <row r="111" spans="1:8" x14ac:dyDescent="0.2">
      <c r="A111" s="28"/>
      <c r="B111" s="28"/>
      <c r="C111" s="24"/>
      <c r="D111" s="28"/>
      <c r="E111" s="28"/>
      <c r="F111" s="28"/>
      <c r="G111" s="24"/>
      <c r="H111" s="32"/>
    </row>
    <row r="112" spans="1:8" x14ac:dyDescent="0.2">
      <c r="A112" s="28"/>
      <c r="B112" s="28"/>
      <c r="C112" s="24"/>
      <c r="D112" s="32"/>
      <c r="E112" s="28"/>
      <c r="F112" s="28"/>
      <c r="G112" s="24"/>
      <c r="H112" s="32"/>
    </row>
    <row r="113" spans="1:8" x14ac:dyDescent="0.2">
      <c r="A113" s="28"/>
      <c r="B113" s="28"/>
      <c r="C113" s="24"/>
      <c r="E113" s="28"/>
      <c r="F113" s="28"/>
      <c r="G113" s="24"/>
    </row>
    <row r="114" spans="1:8" x14ac:dyDescent="0.2">
      <c r="A114" s="28"/>
      <c r="B114" s="28"/>
      <c r="C114" s="24"/>
      <c r="D114" s="32"/>
      <c r="E114" s="28"/>
      <c r="F114" s="28"/>
      <c r="G114" s="24"/>
    </row>
    <row r="115" spans="1:8" x14ac:dyDescent="0.2">
      <c r="A115" s="28"/>
      <c r="B115" s="28"/>
      <c r="C115" s="24"/>
      <c r="D115" s="32"/>
      <c r="E115" s="28"/>
      <c r="F115" s="28"/>
      <c r="G115" s="24"/>
      <c r="H115" s="32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3" priority="61" operator="lessThan">
      <formula>0.3</formula>
    </cfRule>
  </conditionalFormatting>
  <conditionalFormatting sqref="D7">
    <cfRule type="cellIs" dxfId="272" priority="60" operator="lessThan">
      <formula>0.3</formula>
    </cfRule>
  </conditionalFormatting>
  <conditionalFormatting sqref="D9">
    <cfRule type="cellIs" dxfId="271" priority="59" operator="lessThan">
      <formula>0.3</formula>
    </cfRule>
  </conditionalFormatting>
  <conditionalFormatting sqref="D11">
    <cfRule type="cellIs" dxfId="270" priority="58" operator="lessThan">
      <formula>0.3</formula>
    </cfRule>
  </conditionalFormatting>
  <conditionalFormatting sqref="D13">
    <cfRule type="cellIs" dxfId="269" priority="57" operator="lessThan">
      <formula>0.3</formula>
    </cfRule>
  </conditionalFormatting>
  <conditionalFormatting sqref="D23">
    <cfRule type="cellIs" dxfId="268" priority="72" operator="lessThan">
      <formula>0.3</formula>
    </cfRule>
  </conditionalFormatting>
  <conditionalFormatting sqref="D25">
    <cfRule type="cellIs" dxfId="267" priority="71" operator="lessThan">
      <formula>0.3</formula>
    </cfRule>
  </conditionalFormatting>
  <conditionalFormatting sqref="D27">
    <cfRule type="cellIs" dxfId="266" priority="70" operator="lessThan">
      <formula>0.3</formula>
    </cfRule>
  </conditionalFormatting>
  <conditionalFormatting sqref="D29">
    <cfRule type="cellIs" dxfId="265" priority="69" operator="lessThan">
      <formula>0.3</formula>
    </cfRule>
  </conditionalFormatting>
  <conditionalFormatting sqref="D31">
    <cfRule type="cellIs" dxfId="264" priority="68" operator="lessThan">
      <formula>0.3</formula>
    </cfRule>
  </conditionalFormatting>
  <conditionalFormatting sqref="D43">
    <cfRule type="cellIs" dxfId="263" priority="41" operator="lessThan">
      <formula>0.3</formula>
    </cfRule>
  </conditionalFormatting>
  <conditionalFormatting sqref="D45">
    <cfRule type="cellIs" dxfId="262" priority="40" operator="lessThan">
      <formula>0.3</formula>
    </cfRule>
  </conditionalFormatting>
  <conditionalFormatting sqref="D47">
    <cfRule type="cellIs" dxfId="261" priority="39" operator="lessThan">
      <formula>0.3</formula>
    </cfRule>
  </conditionalFormatting>
  <conditionalFormatting sqref="D49">
    <cfRule type="cellIs" dxfId="260" priority="38" operator="lessThan">
      <formula>0.3</formula>
    </cfRule>
  </conditionalFormatting>
  <conditionalFormatting sqref="D51">
    <cfRule type="cellIs" dxfId="259" priority="37" operator="lessThan">
      <formula>0.3</formula>
    </cfRule>
  </conditionalFormatting>
  <conditionalFormatting sqref="D61">
    <cfRule type="cellIs" dxfId="258" priority="27" operator="lessThan">
      <formula>0.3</formula>
    </cfRule>
  </conditionalFormatting>
  <conditionalFormatting sqref="D63">
    <cfRule type="cellIs" dxfId="257" priority="26" operator="lessThan">
      <formula>0.3</formula>
    </cfRule>
  </conditionalFormatting>
  <conditionalFormatting sqref="D65">
    <cfRule type="cellIs" dxfId="256" priority="25" operator="lessThan">
      <formula>0.3</formula>
    </cfRule>
  </conditionalFormatting>
  <conditionalFormatting sqref="D67">
    <cfRule type="cellIs" dxfId="255" priority="24" operator="lessThan">
      <formula>0.3</formula>
    </cfRule>
  </conditionalFormatting>
  <conditionalFormatting sqref="D81">
    <cfRule type="cellIs" dxfId="254" priority="23" operator="lessThan">
      <formula>0.3</formula>
    </cfRule>
  </conditionalFormatting>
  <conditionalFormatting sqref="D83">
    <cfRule type="cellIs" dxfId="253" priority="22" operator="lessThan">
      <formula>0.3</formula>
    </cfRule>
  </conditionalFormatting>
  <conditionalFormatting sqref="D85">
    <cfRule type="cellIs" dxfId="252" priority="21" operator="lessThan">
      <formula>0.3</formula>
    </cfRule>
  </conditionalFormatting>
  <conditionalFormatting sqref="D87">
    <cfRule type="cellIs" dxfId="251" priority="20" operator="lessThan">
      <formula>0.3</formula>
    </cfRule>
  </conditionalFormatting>
  <conditionalFormatting sqref="D89">
    <cfRule type="cellIs" dxfId="250" priority="19" operator="lessThan">
      <formula>0.3</formula>
    </cfRule>
  </conditionalFormatting>
  <conditionalFormatting sqref="D101">
    <cfRule type="cellIs" dxfId="249" priority="13" operator="lessThan">
      <formula>0.3</formula>
    </cfRule>
  </conditionalFormatting>
  <conditionalFormatting sqref="D103">
    <cfRule type="cellIs" dxfId="248" priority="12" operator="lessThan">
      <formula>0.3</formula>
    </cfRule>
  </conditionalFormatting>
  <conditionalFormatting sqref="D105">
    <cfRule type="cellIs" dxfId="247" priority="11" operator="lessThan">
      <formula>0.3</formula>
    </cfRule>
  </conditionalFormatting>
  <conditionalFormatting sqref="D107">
    <cfRule type="cellIs" dxfId="246" priority="10" operator="lessThan">
      <formula>0.3</formula>
    </cfRule>
  </conditionalFormatting>
  <conditionalFormatting sqref="D109">
    <cfRule type="cellIs" dxfId="245" priority="9" operator="lessThan">
      <formula>0.3</formula>
    </cfRule>
  </conditionalFormatting>
  <conditionalFormatting sqref="H5">
    <cfRule type="cellIs" dxfId="244" priority="196" operator="lessThan">
      <formula>0.3</formula>
    </cfRule>
  </conditionalFormatting>
  <conditionalFormatting sqref="H7">
    <cfRule type="cellIs" dxfId="243" priority="106" operator="lessThan">
      <formula>0.3</formula>
    </cfRule>
  </conditionalFormatting>
  <conditionalFormatting sqref="H9">
    <cfRule type="cellIs" dxfId="242" priority="105" operator="lessThan">
      <formula>0.3</formula>
    </cfRule>
  </conditionalFormatting>
  <conditionalFormatting sqref="H11">
    <cfRule type="cellIs" dxfId="241" priority="104" operator="lessThan">
      <formula>0.3</formula>
    </cfRule>
  </conditionalFormatting>
  <conditionalFormatting sqref="H13">
    <cfRule type="cellIs" dxfId="240" priority="103" operator="lessThan">
      <formula>0.3</formula>
    </cfRule>
  </conditionalFormatting>
  <conditionalFormatting sqref="H23">
    <cfRule type="cellIs" dxfId="239" priority="82" operator="lessThan">
      <formula>0.3</formula>
    </cfRule>
  </conditionalFormatting>
  <conditionalFormatting sqref="H25">
    <cfRule type="cellIs" dxfId="238" priority="81" operator="lessThan">
      <formula>0.3</formula>
    </cfRule>
  </conditionalFormatting>
  <conditionalFormatting sqref="H27">
    <cfRule type="cellIs" dxfId="237" priority="80" operator="lessThan">
      <formula>0.3</formula>
    </cfRule>
  </conditionalFormatting>
  <conditionalFormatting sqref="H29">
    <cfRule type="cellIs" dxfId="236" priority="79" operator="lessThan">
      <formula>0.3</formula>
    </cfRule>
  </conditionalFormatting>
  <conditionalFormatting sqref="H31">
    <cfRule type="cellIs" dxfId="235" priority="78" operator="lessThan">
      <formula>0.3</formula>
    </cfRule>
  </conditionalFormatting>
  <conditionalFormatting sqref="H43">
    <cfRule type="cellIs" dxfId="234" priority="51" operator="lessThan">
      <formula>0.3</formula>
    </cfRule>
  </conditionalFormatting>
  <conditionalFormatting sqref="H45">
    <cfRule type="cellIs" dxfId="233" priority="45" operator="lessThan">
      <formula>0.3</formula>
    </cfRule>
  </conditionalFormatting>
  <conditionalFormatting sqref="H47">
    <cfRule type="cellIs" dxfId="232" priority="44" operator="lessThan">
      <formula>0.3</formula>
    </cfRule>
  </conditionalFormatting>
  <conditionalFormatting sqref="H49">
    <cfRule type="cellIs" dxfId="231" priority="43" operator="lessThan">
      <formula>0.3</formula>
    </cfRule>
  </conditionalFormatting>
  <conditionalFormatting sqref="H51">
    <cfRule type="cellIs" dxfId="230" priority="42" operator="lessThan">
      <formula>0.3</formula>
    </cfRule>
  </conditionalFormatting>
  <conditionalFormatting sqref="H61">
    <cfRule type="cellIs" dxfId="229" priority="31" operator="lessThan">
      <formula>0.3</formula>
    </cfRule>
  </conditionalFormatting>
  <conditionalFormatting sqref="H63">
    <cfRule type="cellIs" dxfId="228" priority="30" operator="lessThan">
      <formula>0.3</formula>
    </cfRule>
  </conditionalFormatting>
  <conditionalFormatting sqref="H65">
    <cfRule type="cellIs" dxfId="227" priority="29" operator="lessThan">
      <formula>0.3</formula>
    </cfRule>
  </conditionalFormatting>
  <conditionalFormatting sqref="H67">
    <cfRule type="cellIs" dxfId="226" priority="28" operator="lessThan">
      <formula>0.3</formula>
    </cfRule>
  </conditionalFormatting>
  <conditionalFormatting sqref="H81">
    <cfRule type="cellIs" dxfId="225" priority="18" operator="lessThan">
      <formula>0.3</formula>
    </cfRule>
  </conditionalFormatting>
  <conditionalFormatting sqref="H83">
    <cfRule type="cellIs" dxfId="224" priority="17" operator="lessThan">
      <formula>0.3</formula>
    </cfRule>
  </conditionalFormatting>
  <conditionalFormatting sqref="H85">
    <cfRule type="cellIs" dxfId="223" priority="16" operator="lessThan">
      <formula>0.3</formula>
    </cfRule>
  </conditionalFormatting>
  <conditionalFormatting sqref="H87">
    <cfRule type="cellIs" dxfId="222" priority="15" operator="lessThan">
      <formula>0.3</formula>
    </cfRule>
  </conditionalFormatting>
  <conditionalFormatting sqref="H89">
    <cfRule type="cellIs" dxfId="221" priority="14" operator="lessThan">
      <formula>0.3</formula>
    </cfRule>
  </conditionalFormatting>
  <conditionalFormatting sqref="H101">
    <cfRule type="cellIs" dxfId="220" priority="8" operator="lessThan">
      <formula>0.3</formula>
    </cfRule>
  </conditionalFormatting>
  <conditionalFormatting sqref="H103">
    <cfRule type="cellIs" dxfId="219" priority="7" operator="lessThan">
      <formula>0.3</formula>
    </cfRule>
  </conditionalFormatting>
  <conditionalFormatting sqref="H105">
    <cfRule type="cellIs" dxfId="218" priority="3" operator="lessThan">
      <formula>0.3</formula>
    </cfRule>
  </conditionalFormatting>
  <conditionalFormatting sqref="H107">
    <cfRule type="cellIs" dxfId="217" priority="2" operator="lessThan">
      <formula>0.3</formula>
    </cfRule>
  </conditionalFormatting>
  <conditionalFormatting sqref="H109">
    <cfRule type="cellIs" dxfId="216" priority="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A140" workbookViewId="0">
      <selection activeCell="N165" sqref="N16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27.007400000000001</v>
      </c>
      <c r="F2" s="4">
        <f>AVERAGE(E2)</f>
        <v>27.007400000000001</v>
      </c>
      <c r="G2" s="4">
        <f>SUM(F2,-F9)</f>
        <v>8.2500999999999998</v>
      </c>
      <c r="H2" s="4">
        <f>SUM(G5,-G2)</f>
        <v>2.2088999999999999</v>
      </c>
      <c r="I2" s="14">
        <f>POWER(2,-H2)</f>
        <v>0.21629916484227796</v>
      </c>
      <c r="K2" s="17" t="s">
        <v>29</v>
      </c>
      <c r="L2" s="16" t="s">
        <v>28</v>
      </c>
      <c r="M2" s="4" t="s">
        <v>85</v>
      </c>
      <c r="N2" s="4"/>
      <c r="O2" s="15">
        <f>P19</f>
        <v>27.007400000000001</v>
      </c>
      <c r="P2" s="4">
        <f>AVERAGE(O2)</f>
        <v>27.007400000000001</v>
      </c>
      <c r="Q2" s="4">
        <f>SUM(P2,-P9)</f>
        <v>8.2500999999999998</v>
      </c>
      <c r="R2" s="4">
        <f>SUM(Q5,-Q2)</f>
        <v>0.12679999999999936</v>
      </c>
      <c r="S2" s="14">
        <f>POWER(2,-R2)</f>
        <v>0.9158606428624505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29.203700000000001</v>
      </c>
      <c r="F5" s="4">
        <f>AVERAGE(E5:E6)</f>
        <v>29.203700000000001</v>
      </c>
      <c r="G5" s="4">
        <f>SUM(F5,-F12)</f>
        <v>10.459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26.8504</v>
      </c>
      <c r="P5" s="4">
        <f>AVERAGE(O5:O6)</f>
        <v>26.8504</v>
      </c>
      <c r="Q5" s="4">
        <f>SUM(P5,-P12)</f>
        <v>8.3768999999999991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18.757300000000001</v>
      </c>
      <c r="F9" s="4">
        <f>AVERAGE(E9)</f>
        <v>18.757300000000001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18.757300000000001</v>
      </c>
      <c r="P9" s="4">
        <f>AVERAGE(O9)</f>
        <v>18.757300000000001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18.744700000000002</v>
      </c>
      <c r="F12" s="4">
        <f>AVERAGE(E12:E13)</f>
        <v>18.744700000000002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18.473500000000001</v>
      </c>
      <c r="P12" s="4">
        <f>AVERAGE(O12:O13)</f>
        <v>18.473500000000001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27.007400000000001</v>
      </c>
      <c r="F18" s="4">
        <f>AVERAGE(E18:E19)</f>
        <v>27.007400000000001</v>
      </c>
      <c r="G18" s="4">
        <f>SUM(F18,-F25)</f>
        <v>8.2500999999999998</v>
      </c>
      <c r="H18" s="4">
        <f>SUM(G21,-G18)</f>
        <v>1.8830999999999989</v>
      </c>
      <c r="I18" s="14">
        <f>POWER(2,-H18)</f>
        <v>0.2711005603005936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52" t="s">
        <v>31</v>
      </c>
      <c r="O19" s="52">
        <v>18.757300000000001</v>
      </c>
      <c r="P19" s="52">
        <v>27.007400000000001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52" t="s">
        <v>31</v>
      </c>
      <c r="O20" s="52">
        <v>18.473500000000001</v>
      </c>
      <c r="P20" s="52">
        <v>26.8504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28.887799999999999</v>
      </c>
      <c r="F21" s="4">
        <f>AVERAGE(E21:E22)</f>
        <v>28.887799999999999</v>
      </c>
      <c r="G21" s="4">
        <f>SUM(F21,-F28)</f>
        <v>10.133199999999999</v>
      </c>
      <c r="H21" s="4"/>
      <c r="I21" s="5"/>
      <c r="N21" s="52" t="s">
        <v>21</v>
      </c>
      <c r="O21" s="52">
        <v>18.744700000000002</v>
      </c>
      <c r="P21" s="52">
        <v>29.203700000000001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52" t="s">
        <v>21</v>
      </c>
      <c r="O22" s="52">
        <v>18.7546</v>
      </c>
      <c r="P22" s="52">
        <v>28.887799999999999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18.757300000000001</v>
      </c>
      <c r="F25" s="4">
        <f>AVERAGE(E25:E26)</f>
        <v>18.757300000000001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18.7546</v>
      </c>
      <c r="F28" s="4">
        <f>AVERAGE(E28:E29)</f>
        <v>18.7546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25.128900000000002</v>
      </c>
      <c r="F35" s="4">
        <f>AVERAGE(E35)</f>
        <v>25.128900000000002</v>
      </c>
      <c r="G35" s="4">
        <f>SUM(F35,-F42)</f>
        <v>6.4899000000000022</v>
      </c>
      <c r="H35" s="4">
        <f>SUM(G38,-G35)</f>
        <v>-4.9708000000000041</v>
      </c>
      <c r="I35" s="14">
        <f>POWER(2,-H35)</f>
        <v>31.358833732159678</v>
      </c>
      <c r="K35" s="17" t="s">
        <v>32</v>
      </c>
      <c r="L35" s="16" t="s">
        <v>28</v>
      </c>
      <c r="M35" s="4" t="s">
        <v>85</v>
      </c>
      <c r="N35" s="4"/>
      <c r="O35" s="15">
        <f>P53</f>
        <v>25.128900000000002</v>
      </c>
      <c r="P35" s="4">
        <f>AVERAGE(O35)</f>
        <v>25.128900000000002</v>
      </c>
      <c r="Q35" s="4">
        <f>SUM(P35,-P42)</f>
        <v>6.4899000000000022</v>
      </c>
      <c r="R35" s="4">
        <f>SUM(Q38,-Q35)</f>
        <v>0.27589999999999648</v>
      </c>
      <c r="S35" s="14">
        <f>POWER(2,-R35)</f>
        <v>0.8259349123972386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19.547599999999999</v>
      </c>
      <c r="F38" s="4">
        <f>AVERAGE(E38:E39)</f>
        <v>19.547599999999999</v>
      </c>
      <c r="G38" s="4">
        <f>SUM(F38,-F45)</f>
        <v>1.5190999999999981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25.293299999999999</v>
      </c>
      <c r="P38" s="4">
        <f>AVERAGE(O38:O39)</f>
        <v>25.293299999999999</v>
      </c>
      <c r="Q38" s="4">
        <f>SUM(P38,-P45)</f>
        <v>6.7657999999999987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18.638999999999999</v>
      </c>
      <c r="F42" s="4">
        <f>AVERAGE(E42)</f>
        <v>18.638999999999999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18.638999999999999</v>
      </c>
      <c r="P42" s="4">
        <f>AVERAGE(O42)</f>
        <v>18.638999999999999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18.028500000000001</v>
      </c>
      <c r="F45" s="4">
        <f>AVERAGE(E45:E46)</f>
        <v>18.028500000000001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18.5275</v>
      </c>
      <c r="P45" s="4">
        <f>AVERAGE(O45:O46)</f>
        <v>18.5275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25.128900000000002</v>
      </c>
      <c r="F51" s="4">
        <f>AVERAGE(E51:E52)</f>
        <v>25.128900000000002</v>
      </c>
      <c r="G51" s="4">
        <f>SUM(F51,-F58)</f>
        <v>6.4899000000000022</v>
      </c>
      <c r="H51" s="4">
        <f>SUM(G54,-G51)</f>
        <v>-4.9658000000000015</v>
      </c>
      <c r="I51" s="14">
        <f>POWER(2,-H51)</f>
        <v>31.250340409421753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54" t="s">
        <v>59</v>
      </c>
      <c r="O53" s="54">
        <v>18.638999999999999</v>
      </c>
      <c r="P53" s="55">
        <v>25.128900000000002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19.5915</v>
      </c>
      <c r="F54" s="4">
        <f>AVERAGE(E54:E55)</f>
        <v>19.5915</v>
      </c>
      <c r="G54" s="4">
        <f>SUM(F54,-F61)</f>
        <v>1.5241000000000007</v>
      </c>
      <c r="H54" s="4"/>
      <c r="I54" s="5"/>
      <c r="N54" s="54" t="s">
        <v>59</v>
      </c>
      <c r="O54" s="54">
        <v>18.5275</v>
      </c>
      <c r="P54" s="55">
        <v>25.293299999999999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s="54" t="s">
        <v>61</v>
      </c>
      <c r="O55" s="54">
        <v>18.028500000000001</v>
      </c>
      <c r="P55" s="55">
        <v>19.547599999999999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54" t="s">
        <v>61</v>
      </c>
      <c r="O56" s="54">
        <v>18.067399999999999</v>
      </c>
      <c r="P56" s="55">
        <v>19.5915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18.638999999999999</v>
      </c>
      <c r="F58" s="4">
        <f>AVERAGE(E58:E59)</f>
        <v>18.638999999999999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18.067399999999999</v>
      </c>
      <c r="F61" s="4">
        <f>AVERAGE(E61:E62)</f>
        <v>18.067399999999999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28.711500000000001</v>
      </c>
      <c r="F67" s="4">
        <f>AVERAGE(E67)</f>
        <v>28.711500000000001</v>
      </c>
      <c r="G67" s="4">
        <f>SUM(F67,-F74)</f>
        <v>10.295300000000001</v>
      </c>
      <c r="H67" s="4">
        <f>SUM(G70,-G67)</f>
        <v>1.7805</v>
      </c>
      <c r="I67" s="14">
        <f>POWER(2,-H67)</f>
        <v>0.29108249762739097</v>
      </c>
      <c r="K67" s="17" t="s">
        <v>34</v>
      </c>
      <c r="L67" s="16" t="s">
        <v>28</v>
      </c>
      <c r="M67" s="4" t="s">
        <v>85</v>
      </c>
      <c r="N67" s="4"/>
      <c r="O67" s="15">
        <f>P87</f>
        <v>28.711500000000001</v>
      </c>
      <c r="P67" s="4">
        <f>AVERAGE(O67)</f>
        <v>28.711500000000001</v>
      </c>
      <c r="Q67" s="4">
        <f>SUM(P67,-P74)</f>
        <v>10.295300000000001</v>
      </c>
      <c r="R67" s="4">
        <f>SUM(Q70,-Q67)</f>
        <v>-0.23720000000000141</v>
      </c>
      <c r="S67" s="14">
        <f>POWER(2,-R67)</f>
        <v>1.1787027993904036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29.4894</v>
      </c>
      <c r="F70" s="4">
        <f>AVERAGE(E70:E71)</f>
        <v>29.4894</v>
      </c>
      <c r="G70" s="4">
        <f>SUM(F70,-F77)</f>
        <v>12.075800000000001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28.6111</v>
      </c>
      <c r="P70" s="4">
        <f>AVERAGE(O70:O71)</f>
        <v>28.6111</v>
      </c>
      <c r="Q70" s="4">
        <f>SUM(P70,-P77)</f>
        <v>10.0581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18.4162</v>
      </c>
      <c r="F74" s="4">
        <f>AVERAGE(E74)</f>
        <v>18.4162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18.4162</v>
      </c>
      <c r="P74" s="4">
        <f>AVERAGE(O74)</f>
        <v>18.4162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17.413599999999999</v>
      </c>
      <c r="F77" s="4">
        <f>AVERAGE(E77:E78)</f>
        <v>17.413599999999999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18.553000000000001</v>
      </c>
      <c r="P77" s="4">
        <f>AVERAGE(O77:O78)</f>
        <v>18.553000000000001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28.711500000000001</v>
      </c>
      <c r="F83" s="4">
        <f>AVERAGE(E83:E84)</f>
        <v>28.711500000000001</v>
      </c>
      <c r="G83" s="4">
        <f>SUM(F83,-F90)</f>
        <v>10.295300000000001</v>
      </c>
      <c r="H83" s="4">
        <f>SUM(G86,-G83)</f>
        <v>1.4093000000000018</v>
      </c>
      <c r="I83" s="14">
        <f>POWER(2,-H83)</f>
        <v>0.37649431872527961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29.103200000000001</v>
      </c>
      <c r="F86" s="4">
        <f>AVERAGE(E86:E87)</f>
        <v>29.103200000000001</v>
      </c>
      <c r="G86" s="4">
        <f>SUM(F86,-F93)</f>
        <v>11.704600000000003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s="54" t="s">
        <v>60</v>
      </c>
      <c r="O87" s="54">
        <v>18.4162</v>
      </c>
      <c r="P87" s="55">
        <v>28.711500000000001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54" t="s">
        <v>60</v>
      </c>
      <c r="O88" s="54">
        <v>18.553000000000001</v>
      </c>
      <c r="P88" s="55">
        <v>28.6111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54" t="s">
        <v>62</v>
      </c>
      <c r="O89" s="54">
        <v>17.413599999999999</v>
      </c>
      <c r="P89" s="55">
        <v>29.4894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18.4162</v>
      </c>
      <c r="F90" s="4">
        <f>AVERAGE(E90:E91)</f>
        <v>18.4162</v>
      </c>
      <c r="G90" s="4"/>
      <c r="H90" s="4"/>
      <c r="I90" s="5"/>
      <c r="N90" s="54" t="s">
        <v>62</v>
      </c>
      <c r="O90" s="54">
        <v>17.398599999999998</v>
      </c>
      <c r="P90" s="55">
        <v>29.103200000000001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17.398599999999998</v>
      </c>
      <c r="F93" s="4">
        <f>AVERAGE(E93:E94)</f>
        <v>17.398599999999998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29.466200000000001</v>
      </c>
      <c r="F99" s="4">
        <f>AVERAGE(E99)</f>
        <v>29.466200000000001</v>
      </c>
      <c r="G99" s="4">
        <f>SUM(F99,-F106)</f>
        <v>11.156100000000002</v>
      </c>
      <c r="H99" s="4">
        <f>SUM(G102,-G99)</f>
        <v>-2.7424000000000035</v>
      </c>
      <c r="I99" s="14">
        <f>POWER(2,-H99)</f>
        <v>6.6918263103435631</v>
      </c>
      <c r="K99" s="17" t="s">
        <v>35</v>
      </c>
      <c r="L99" s="16" t="s">
        <v>28</v>
      </c>
      <c r="M99" s="4" t="s">
        <v>85</v>
      </c>
      <c r="N99" s="4"/>
      <c r="O99" s="15">
        <f>P119</f>
        <v>29.466200000000001</v>
      </c>
      <c r="P99" s="4">
        <f>AVERAGE(O99)</f>
        <v>29.466200000000001</v>
      </c>
      <c r="Q99" s="4">
        <f>SUM(P99,-P106)</f>
        <v>11.156100000000002</v>
      </c>
      <c r="R99" s="4">
        <f>SUM(Q102,-Q99)</f>
        <v>-1.3200000000001211E-2</v>
      </c>
      <c r="S99" s="14">
        <f>POWER(2,-R99)</f>
        <v>1.009191527800176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28.5122</v>
      </c>
      <c r="F102" s="4">
        <f>AVERAGE(E102:E103)</f>
        <v>28.5122</v>
      </c>
      <c r="G102" s="4">
        <f>SUM(F102,-F109)</f>
        <v>8.4136999999999986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29.4742</v>
      </c>
      <c r="P102" s="4">
        <f>AVERAGE(O102:O103)</f>
        <v>29.4742</v>
      </c>
      <c r="Q102" s="4">
        <f>SUM(P102,-P109)</f>
        <v>11.142900000000001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18.310099999999998</v>
      </c>
      <c r="F106" s="4">
        <f>AVERAGE(E106)</f>
        <v>18.310099999999998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18.310099999999998</v>
      </c>
      <c r="P106" s="4">
        <f>AVERAGE(O106)</f>
        <v>18.310099999999998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20.098500000000001</v>
      </c>
      <c r="F109" s="4">
        <f>AVERAGE(E109:E110)</f>
        <v>20.098500000000001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18.331299999999999</v>
      </c>
      <c r="P109" s="4">
        <f>AVERAGE(O109:O110)</f>
        <v>18.331299999999999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29.466200000000001</v>
      </c>
      <c r="F115" s="4">
        <f>AVERAGE(E115:E116)</f>
        <v>29.466200000000001</v>
      </c>
      <c r="G115" s="4">
        <f>SUM(F115,-F122)</f>
        <v>11.156100000000002</v>
      </c>
      <c r="H115" s="4">
        <f>SUM(G118,-G115)</f>
        <v>-3.1284000000000027</v>
      </c>
      <c r="I115" s="14">
        <f>POWER(2,-H115)</f>
        <v>8.7446461074451207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28.059200000000001</v>
      </c>
      <c r="F118" s="4">
        <f>AVERAGE(E118:E119)</f>
        <v>28.059200000000001</v>
      </c>
      <c r="G118" s="4">
        <f>SUM(F118,-F125)</f>
        <v>8.0276999999999994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56" t="s">
        <v>51</v>
      </c>
      <c r="O119" s="56">
        <v>18.310099999999998</v>
      </c>
      <c r="P119" s="56">
        <v>29.466200000000001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56" t="s">
        <v>52</v>
      </c>
      <c r="O120" s="56">
        <v>18.331299999999999</v>
      </c>
      <c r="P120" s="56">
        <v>29.4742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56" t="s">
        <v>45</v>
      </c>
      <c r="O121" s="56">
        <v>20.098500000000001</v>
      </c>
      <c r="P121" s="56">
        <v>28.5122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18.310099999999998</v>
      </c>
      <c r="F122" s="4">
        <f>AVERAGE(E122:E123)</f>
        <v>18.310099999999998</v>
      </c>
      <c r="G122" s="4"/>
      <c r="H122" s="4"/>
      <c r="I122" s="5"/>
      <c r="N122" s="56" t="s">
        <v>45</v>
      </c>
      <c r="O122" s="56">
        <v>20.031500000000001</v>
      </c>
      <c r="P122" s="56">
        <v>28.059200000000001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20.031500000000001</v>
      </c>
      <c r="F125" s="4">
        <f>AVERAGE(E125:E126)</f>
        <v>20.031500000000001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85</v>
      </c>
      <c r="D132" s="4"/>
      <c r="E132" s="15">
        <f>P152</f>
        <v>27.520600000000002</v>
      </c>
      <c r="F132" s="4">
        <f>AVERAGE(E132)</f>
        <v>27.520600000000002</v>
      </c>
      <c r="G132" s="4">
        <f>SUM(F132,-F139)</f>
        <v>7.5593000000000004</v>
      </c>
      <c r="H132" s="4">
        <f>SUM(G135,-G132)</f>
        <v>3.3038999999999987</v>
      </c>
      <c r="I132" s="14">
        <f>POWER(2,-H132)</f>
        <v>0.10125745259254175</v>
      </c>
      <c r="K132" s="17" t="s">
        <v>36</v>
      </c>
      <c r="L132" s="16" t="s">
        <v>28</v>
      </c>
      <c r="M132" s="4" t="s">
        <v>85</v>
      </c>
      <c r="N132" s="4"/>
      <c r="O132" s="15">
        <f>P152</f>
        <v>27.520600000000002</v>
      </c>
      <c r="P132" s="4">
        <f>AVERAGE(O132)</f>
        <v>27.520600000000002</v>
      </c>
      <c r="Q132" s="4">
        <f>SUM(P132,-P139)</f>
        <v>7.5593000000000004</v>
      </c>
      <c r="R132" s="4">
        <f>SUM(Q135,-Q132)</f>
        <v>0.52620000000000289</v>
      </c>
      <c r="S132" s="14">
        <f>POWER(2,-R132)</f>
        <v>0.69438129952189431</v>
      </c>
    </row>
    <row r="133" spans="1:19" x14ac:dyDescent="0.2">
      <c r="A133" s="4" t="s">
        <v>5</v>
      </c>
      <c r="B133" s="7"/>
      <c r="C133" s="4" t="s">
        <v>85</v>
      </c>
      <c r="D133" s="7"/>
      <c r="F133" s="4"/>
      <c r="G133" s="4"/>
      <c r="H133" s="4"/>
      <c r="I133" s="5"/>
      <c r="K133" s="4" t="s">
        <v>5</v>
      </c>
      <c r="L133" s="7"/>
      <c r="M133" s="4" t="s">
        <v>85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6"/>
      <c r="E135">
        <f>P154</f>
        <v>28.1691</v>
      </c>
      <c r="F135" s="4">
        <f>AVERAGE(E135:E136)</f>
        <v>28.1691</v>
      </c>
      <c r="G135" s="4">
        <f>SUM(F135,-F142)</f>
        <v>10.863199999999999</v>
      </c>
      <c r="H135" s="4"/>
      <c r="I135" s="5"/>
      <c r="K135" s="4" t="s">
        <v>6</v>
      </c>
      <c r="L135" s="7"/>
      <c r="M135" s="4" t="s">
        <v>85</v>
      </c>
      <c r="N135" s="6"/>
      <c r="O135" s="15">
        <f>P153</f>
        <v>27.567900000000002</v>
      </c>
      <c r="P135" s="4">
        <f>AVERAGE(O135:O136)</f>
        <v>27.567900000000002</v>
      </c>
      <c r="Q135" s="4">
        <f>SUM(P135,-P142)</f>
        <v>8.0855000000000032</v>
      </c>
      <c r="R135" s="4"/>
      <c r="S135" s="5"/>
    </row>
    <row r="136" spans="1:19" x14ac:dyDescent="0.2">
      <c r="A136" s="4" t="s">
        <v>6</v>
      </c>
      <c r="B136" s="7"/>
      <c r="C136" s="4" t="s">
        <v>85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85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19.961300000000001</v>
      </c>
      <c r="F139" s="4">
        <f>AVERAGE(E139)</f>
        <v>19.961300000000001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19.961300000000001</v>
      </c>
      <c r="P139" s="4">
        <f>AVERAGE(O139)</f>
        <v>19.961300000000001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17.305900000000001</v>
      </c>
      <c r="F142" s="4">
        <f>AVERAGE(E142:E143)</f>
        <v>17.305900000000001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19.482399999999998</v>
      </c>
      <c r="P142" s="4">
        <f>AVERAGE(O142:O143)</f>
        <v>19.482399999999998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85</v>
      </c>
      <c r="D148" s="4"/>
      <c r="E148" s="15">
        <f>P152</f>
        <v>27.520600000000002</v>
      </c>
      <c r="F148" s="4">
        <f>AVERAGE(E148:E149)</f>
        <v>27.520600000000002</v>
      </c>
      <c r="G148" s="4">
        <f>SUM(F148,-F155)</f>
        <v>7.5593000000000004</v>
      </c>
      <c r="H148" s="4">
        <f>SUM(G151,-G148)</f>
        <v>3.0984999999999978</v>
      </c>
      <c r="I148" s="14">
        <f>POWER(2,-H148)</f>
        <v>0.11675044872576784</v>
      </c>
    </row>
    <row r="149" spans="1:19" x14ac:dyDescent="0.2">
      <c r="A149" s="4" t="s">
        <v>5</v>
      </c>
      <c r="B149" s="7"/>
      <c r="C149" s="4" t="s">
        <v>85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85</v>
      </c>
      <c r="D151" s="6"/>
      <c r="E151">
        <f>P155</f>
        <v>28.017199999999999</v>
      </c>
      <c r="F151" s="4">
        <f>AVERAGE(E151:E152)</f>
        <v>28.017199999999999</v>
      </c>
      <c r="G151" s="4">
        <f>SUM(F151,-F158)</f>
        <v>10.657799999999998</v>
      </c>
      <c r="H151" s="4"/>
      <c r="I151" s="5"/>
      <c r="O151" s="13" t="s">
        <v>22</v>
      </c>
      <c r="P151" s="13" t="s">
        <v>85</v>
      </c>
    </row>
    <row r="152" spans="1:19" x14ac:dyDescent="0.2">
      <c r="A152" s="4" t="s">
        <v>6</v>
      </c>
      <c r="B152" s="7"/>
      <c r="C152" s="4" t="s">
        <v>85</v>
      </c>
      <c r="D152" s="4"/>
      <c r="E152" s="8" t="s">
        <v>7</v>
      </c>
      <c r="F152" s="4"/>
      <c r="G152" s="4"/>
      <c r="H152" s="4"/>
      <c r="I152" s="5"/>
      <c r="N152" s="57" t="s">
        <v>53</v>
      </c>
      <c r="O152" s="57">
        <v>19.961300000000001</v>
      </c>
      <c r="P152" s="57">
        <v>27.520600000000002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57" t="s">
        <v>53</v>
      </c>
      <c r="O153" s="57">
        <v>19.482399999999998</v>
      </c>
      <c r="P153" s="57">
        <v>27.567900000000002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57" t="s">
        <v>46</v>
      </c>
      <c r="O154" s="57">
        <v>17.305900000000001</v>
      </c>
      <c r="P154" s="57">
        <v>28.1691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19.961300000000001</v>
      </c>
      <c r="F155" s="4">
        <f>AVERAGE(E155:E156)</f>
        <v>19.961300000000001</v>
      </c>
      <c r="G155" s="4"/>
      <c r="H155" s="4"/>
      <c r="I155" s="5"/>
      <c r="N155" s="57" t="s">
        <v>46</v>
      </c>
      <c r="O155" s="57">
        <v>17.359400000000001</v>
      </c>
      <c r="P155" s="57">
        <v>28.017199999999999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17.359400000000001</v>
      </c>
      <c r="F158" s="4">
        <f>AVERAGE(E158:E159)</f>
        <v>17.359400000000001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0.9158606428624505</v>
      </c>
      <c r="N163" s="1">
        <f>I2</f>
        <v>0.21629916484227796</v>
      </c>
    </row>
    <row r="164" spans="1:14" x14ac:dyDescent="0.2">
      <c r="M164">
        <f>S35</f>
        <v>0.8259349123972386</v>
      </c>
      <c r="N164">
        <f>I18</f>
        <v>0.2711005603005936</v>
      </c>
    </row>
    <row r="165" spans="1:14" x14ac:dyDescent="0.2">
      <c r="M165">
        <f>S67</f>
        <v>1.1787027993904036</v>
      </c>
      <c r="N165">
        <f>I35</f>
        <v>31.358833732159678</v>
      </c>
    </row>
    <row r="166" spans="1:14" x14ac:dyDescent="0.2">
      <c r="M166" s="1">
        <f>S99</f>
        <v>1.009191527800176</v>
      </c>
      <c r="N166" s="1">
        <f>I51</f>
        <v>31.250340409421753</v>
      </c>
    </row>
    <row r="167" spans="1:14" x14ac:dyDescent="0.2">
      <c r="M167" s="1">
        <f>S132</f>
        <v>0.69438129952189431</v>
      </c>
      <c r="N167">
        <f>I67</f>
        <v>0.29108249762739097</v>
      </c>
    </row>
    <row r="168" spans="1:14" x14ac:dyDescent="0.2">
      <c r="N168">
        <f>I83</f>
        <v>0.37649431872527961</v>
      </c>
    </row>
    <row r="169" spans="1:14" x14ac:dyDescent="0.2">
      <c r="N169">
        <f>I99</f>
        <v>6.6918263103435631</v>
      </c>
    </row>
    <row r="170" spans="1:14" x14ac:dyDescent="0.2">
      <c r="N170">
        <f>I115</f>
        <v>8.7446461074451207</v>
      </c>
    </row>
    <row r="171" spans="1:14" x14ac:dyDescent="0.2">
      <c r="N171">
        <f>I132</f>
        <v>0.10125745259254175</v>
      </c>
    </row>
    <row r="172" spans="1:14" x14ac:dyDescent="0.2">
      <c r="N172">
        <f>I148</f>
        <v>0.11675044872576784</v>
      </c>
    </row>
    <row r="179" spans="12:15" x14ac:dyDescent="0.2">
      <c r="L179" t="s">
        <v>3</v>
      </c>
      <c r="M179">
        <f>AVERAGE(M163:M168)</f>
        <v>0.9248142363944325</v>
      </c>
      <c r="N179">
        <f>AVERAGE(N163:N172)</f>
        <v>7.9418631002183968</v>
      </c>
    </row>
    <row r="180" spans="12:15" x14ac:dyDescent="0.2">
      <c r="L180" t="s">
        <v>2</v>
      </c>
      <c r="M180">
        <f>STDEV(M163:M168)</f>
        <v>0.18339544410379413</v>
      </c>
      <c r="N180">
        <f>STDEV(N163:N172)</f>
        <v>12.69666776146874</v>
      </c>
    </row>
    <row r="181" spans="12:15" x14ac:dyDescent="0.2">
      <c r="L181" t="s">
        <v>1</v>
      </c>
      <c r="N181">
        <f>TTEST(M163:M167,N163:N172,2,2)</f>
        <v>0.24684183618770433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0.9248142363944325</v>
      </c>
      <c r="M184">
        <f>N179</f>
        <v>7.9418631002183968</v>
      </c>
    </row>
    <row r="185" spans="12:15" x14ac:dyDescent="0.2">
      <c r="L185">
        <f>M180</f>
        <v>0.18339544410379413</v>
      </c>
      <c r="M185">
        <f>N180</f>
        <v>12.69666776146874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C154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27.007400000000001</v>
      </c>
      <c r="F2" s="4">
        <f>AVERAGE(E2)</f>
        <v>27.007400000000001</v>
      </c>
      <c r="G2" s="4">
        <f>SUM(F2,-F9)</f>
        <v>8.2500999999999998</v>
      </c>
      <c r="H2" s="4">
        <f>SUM(G5,-G2)</f>
        <v>2.2088999999999999</v>
      </c>
      <c r="I2" s="14">
        <f>POWER(2,-H2)</f>
        <v>0.21629916484227796</v>
      </c>
      <c r="K2" s="17" t="s">
        <v>29</v>
      </c>
      <c r="L2" s="16" t="s">
        <v>28</v>
      </c>
      <c r="M2" s="4" t="s">
        <v>85</v>
      </c>
      <c r="N2" s="4"/>
      <c r="O2" s="15">
        <f>P19</f>
        <v>27.007400000000001</v>
      </c>
      <c r="P2" s="4">
        <f>AVERAGE(O2)</f>
        <v>27.007400000000001</v>
      </c>
      <c r="Q2" s="4">
        <f>SUM(P2,-P9)</f>
        <v>8.2500999999999998</v>
      </c>
      <c r="R2" s="4">
        <f>SUM(Q5,-Q2)</f>
        <v>0.12679999999999936</v>
      </c>
      <c r="S2" s="14">
        <f>POWER(2,-R2)</f>
        <v>0.9158606428624505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29.203700000000001</v>
      </c>
      <c r="F5" s="4">
        <f>AVERAGE(E5:E6)</f>
        <v>29.203700000000001</v>
      </c>
      <c r="G5" s="4">
        <f>SUM(F5,-F12)</f>
        <v>10.459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26.8504</v>
      </c>
      <c r="P5" s="4">
        <f>AVERAGE(O5:O6)</f>
        <v>26.8504</v>
      </c>
      <c r="Q5" s="4">
        <f>SUM(P5,-P12)</f>
        <v>8.3768999999999991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18.757300000000001</v>
      </c>
      <c r="F9" s="4">
        <f>AVERAGE(E9)</f>
        <v>18.757300000000001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18.757300000000001</v>
      </c>
      <c r="P9" s="4">
        <f>AVERAGE(O9)</f>
        <v>18.757300000000001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18.744700000000002</v>
      </c>
      <c r="F12" s="4">
        <f>AVERAGE(E12:E13)</f>
        <v>18.744700000000002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18.473500000000001</v>
      </c>
      <c r="P12" s="4">
        <f>AVERAGE(O12:O13)</f>
        <v>18.473500000000001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27.007400000000001</v>
      </c>
      <c r="F18" s="4">
        <f>AVERAGE(E18:E19)</f>
        <v>27.007400000000001</v>
      </c>
      <c r="G18" s="4">
        <f>SUM(F18,-F25)</f>
        <v>8.2500999999999998</v>
      </c>
      <c r="H18" s="4">
        <f>SUM(G21,-G18)</f>
        <v>1.8830999999999989</v>
      </c>
      <c r="I18" s="14">
        <f>POWER(2,-H18)</f>
        <v>0.2711005603005936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52" t="s">
        <v>31</v>
      </c>
      <c r="O19" s="52">
        <v>18.757300000000001</v>
      </c>
      <c r="P19" s="52">
        <v>27.007400000000001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52" t="s">
        <v>31</v>
      </c>
      <c r="O20" s="52">
        <v>18.473500000000001</v>
      </c>
      <c r="P20" s="52">
        <v>26.8504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28.887799999999999</v>
      </c>
      <c r="F21" s="4">
        <f>AVERAGE(E21:E22)</f>
        <v>28.887799999999999</v>
      </c>
      <c r="G21" s="4">
        <f>SUM(F21,-F28)</f>
        <v>10.133199999999999</v>
      </c>
      <c r="H21" s="4"/>
      <c r="I21" s="5"/>
      <c r="N21" s="52" t="s">
        <v>21</v>
      </c>
      <c r="O21" s="52">
        <v>18.744700000000002</v>
      </c>
      <c r="P21" s="52">
        <v>29.203700000000001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52" t="s">
        <v>21</v>
      </c>
      <c r="O22" s="52">
        <v>18.7546</v>
      </c>
      <c r="P22" s="52">
        <v>28.887799999999999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18.757300000000001</v>
      </c>
      <c r="F25" s="4">
        <f>AVERAGE(E25:E26)</f>
        <v>18.757300000000001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18.7546</v>
      </c>
      <c r="F28" s="4">
        <f>AVERAGE(E28:E29)</f>
        <v>18.7546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25.128900000000002</v>
      </c>
      <c r="F35" s="4">
        <f>AVERAGE(E35)</f>
        <v>25.128900000000002</v>
      </c>
      <c r="G35" s="4">
        <f>SUM(F35,-F42)</f>
        <v>6.4899000000000022</v>
      </c>
      <c r="H35" s="4">
        <f>SUM(G38,-G35)</f>
        <v>-4.9708000000000041</v>
      </c>
      <c r="I35" s="14">
        <f>POWER(2,-H35)</f>
        <v>31.358833732159678</v>
      </c>
      <c r="K35" s="17" t="s">
        <v>32</v>
      </c>
      <c r="L35" s="16" t="s">
        <v>28</v>
      </c>
      <c r="M35" s="4" t="s">
        <v>85</v>
      </c>
      <c r="N35" s="4"/>
      <c r="O35" s="15">
        <f>P53</f>
        <v>25.128900000000002</v>
      </c>
      <c r="P35" s="4">
        <f>AVERAGE(O35)</f>
        <v>25.128900000000002</v>
      </c>
      <c r="Q35" s="4">
        <f>SUM(P35,-P42)</f>
        <v>6.4899000000000022</v>
      </c>
      <c r="R35" s="4">
        <f>SUM(Q38,-Q35)</f>
        <v>0.27589999999999648</v>
      </c>
      <c r="S35" s="14">
        <f>POWER(2,-R35)</f>
        <v>0.8259349123972386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19.547599999999999</v>
      </c>
      <c r="F38" s="4">
        <f>AVERAGE(E38:E39)</f>
        <v>19.547599999999999</v>
      </c>
      <c r="G38" s="4">
        <f>SUM(F38,-F45)</f>
        <v>1.5190999999999981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25.293299999999999</v>
      </c>
      <c r="P38" s="4">
        <f>AVERAGE(O38:O39)</f>
        <v>25.293299999999999</v>
      </c>
      <c r="Q38" s="4">
        <f>SUM(P38,-P45)</f>
        <v>6.7657999999999987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18.638999999999999</v>
      </c>
      <c r="F42" s="4">
        <f>AVERAGE(E42)</f>
        <v>18.638999999999999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18.638999999999999</v>
      </c>
      <c r="P42" s="4">
        <f>AVERAGE(O42)</f>
        <v>18.638999999999999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18.028500000000001</v>
      </c>
      <c r="F45" s="4">
        <f>AVERAGE(E45:E46)</f>
        <v>18.028500000000001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18.5275</v>
      </c>
      <c r="P45" s="4">
        <f>AVERAGE(O45:O46)</f>
        <v>18.5275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25.128900000000002</v>
      </c>
      <c r="F51" s="4">
        <f>AVERAGE(E51:E52)</f>
        <v>25.128900000000002</v>
      </c>
      <c r="G51" s="4">
        <f>SUM(F51,-F58)</f>
        <v>6.4899000000000022</v>
      </c>
      <c r="H51" s="4">
        <f>SUM(G54,-G51)</f>
        <v>-4.9658000000000015</v>
      </c>
      <c r="I51" s="14">
        <f>POWER(2,-H51)</f>
        <v>31.250340409421753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54" t="s">
        <v>59</v>
      </c>
      <c r="O53" s="54">
        <v>18.638999999999999</v>
      </c>
      <c r="P53" s="55">
        <v>25.128900000000002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19.5915</v>
      </c>
      <c r="F54" s="4">
        <f>AVERAGE(E54:E55)</f>
        <v>19.5915</v>
      </c>
      <c r="G54" s="4">
        <f>SUM(F54,-F61)</f>
        <v>1.5241000000000007</v>
      </c>
      <c r="H54" s="4"/>
      <c r="I54" s="5"/>
      <c r="N54" s="54" t="s">
        <v>59</v>
      </c>
      <c r="O54" s="54">
        <v>18.5275</v>
      </c>
      <c r="P54" s="55">
        <v>25.293299999999999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s="54" t="s">
        <v>61</v>
      </c>
      <c r="O55" s="54">
        <v>18.028500000000001</v>
      </c>
      <c r="P55" s="55">
        <v>19.547599999999999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54" t="s">
        <v>61</v>
      </c>
      <c r="O56" s="54">
        <v>18.067399999999999</v>
      </c>
      <c r="P56" s="55">
        <v>19.5915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18.638999999999999</v>
      </c>
      <c r="F58" s="4">
        <f>AVERAGE(E58:E59)</f>
        <v>18.638999999999999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18.067399999999999</v>
      </c>
      <c r="F61" s="4">
        <f>AVERAGE(E61:E62)</f>
        <v>18.067399999999999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28.711500000000001</v>
      </c>
      <c r="F67" s="4">
        <f>AVERAGE(E67)</f>
        <v>28.711500000000001</v>
      </c>
      <c r="G67" s="4">
        <f>SUM(F67,-F74)</f>
        <v>10.295300000000001</v>
      </c>
      <c r="H67" s="4">
        <f>SUM(G70,-G67)</f>
        <v>1.7805</v>
      </c>
      <c r="I67" s="14">
        <f>POWER(2,-H67)</f>
        <v>0.29108249762739097</v>
      </c>
      <c r="K67" s="17" t="s">
        <v>34</v>
      </c>
      <c r="L67" s="16" t="s">
        <v>28</v>
      </c>
      <c r="M67" s="4" t="s">
        <v>85</v>
      </c>
      <c r="N67" s="4"/>
      <c r="O67" s="15">
        <f>P87</f>
        <v>28.711500000000001</v>
      </c>
      <c r="P67" s="4">
        <f>AVERAGE(O67)</f>
        <v>28.711500000000001</v>
      </c>
      <c r="Q67" s="4">
        <f>SUM(P67,-P74)</f>
        <v>10.295300000000001</v>
      </c>
      <c r="R67" s="4">
        <f>SUM(Q70,-Q67)</f>
        <v>-0.23720000000000141</v>
      </c>
      <c r="S67" s="14">
        <f>POWER(2,-R67)</f>
        <v>1.1787027993904036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29.4894</v>
      </c>
      <c r="F70" s="4">
        <f>AVERAGE(E70:E71)</f>
        <v>29.4894</v>
      </c>
      <c r="G70" s="4">
        <f>SUM(F70,-F77)</f>
        <v>12.075800000000001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28.6111</v>
      </c>
      <c r="P70" s="4">
        <f>AVERAGE(O70:O71)</f>
        <v>28.6111</v>
      </c>
      <c r="Q70" s="4">
        <f>SUM(P70,-P77)</f>
        <v>10.0581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18.4162</v>
      </c>
      <c r="F74" s="4">
        <f>AVERAGE(E74)</f>
        <v>18.4162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18.4162</v>
      </c>
      <c r="P74" s="4">
        <f>AVERAGE(O74)</f>
        <v>18.4162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17.413599999999999</v>
      </c>
      <c r="F77" s="4">
        <f>AVERAGE(E77:E78)</f>
        <v>17.413599999999999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18.553000000000001</v>
      </c>
      <c r="P77" s="4">
        <f>AVERAGE(O77:O78)</f>
        <v>18.553000000000001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28.711500000000001</v>
      </c>
      <c r="F83" s="4">
        <f>AVERAGE(E83:E84)</f>
        <v>28.711500000000001</v>
      </c>
      <c r="G83" s="4">
        <f>SUM(F83,-F90)</f>
        <v>10.295300000000001</v>
      </c>
      <c r="H83" s="4">
        <f>SUM(G86,-G83)</f>
        <v>1.4093000000000018</v>
      </c>
      <c r="I83" s="14">
        <f>POWER(2,-H83)</f>
        <v>0.37649431872527961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29.103200000000001</v>
      </c>
      <c r="F86" s="4">
        <f>AVERAGE(E86:E87)</f>
        <v>29.103200000000001</v>
      </c>
      <c r="G86" s="4">
        <f>SUM(F86,-F93)</f>
        <v>11.704600000000003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s="54" t="s">
        <v>60</v>
      </c>
      <c r="O87" s="54">
        <v>18.4162</v>
      </c>
      <c r="P87" s="55">
        <v>28.711500000000001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54" t="s">
        <v>60</v>
      </c>
      <c r="O88" s="54">
        <v>18.553000000000001</v>
      </c>
      <c r="P88" s="55">
        <v>28.6111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54" t="s">
        <v>62</v>
      </c>
      <c r="O89" s="54">
        <v>17.413599999999999</v>
      </c>
      <c r="P89" s="55">
        <v>29.4894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18.4162</v>
      </c>
      <c r="F90" s="4">
        <f>AVERAGE(E90:E91)</f>
        <v>18.4162</v>
      </c>
      <c r="G90" s="4"/>
      <c r="H90" s="4"/>
      <c r="I90" s="5"/>
      <c r="N90" s="54" t="s">
        <v>62</v>
      </c>
      <c r="O90" s="54">
        <v>17.398599999999998</v>
      </c>
      <c r="P90" s="55">
        <v>29.103200000000001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17.398599999999998</v>
      </c>
      <c r="F93" s="4">
        <f>AVERAGE(E93:E94)</f>
        <v>17.398599999999998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29.466200000000001</v>
      </c>
      <c r="F99" s="4">
        <f>AVERAGE(E99)</f>
        <v>29.466200000000001</v>
      </c>
      <c r="G99" s="4">
        <f>SUM(F99,-F106)</f>
        <v>11.156100000000002</v>
      </c>
      <c r="H99" s="4">
        <f>SUM(G102,-G99)</f>
        <v>-2.7424000000000035</v>
      </c>
      <c r="I99" s="14">
        <f>POWER(2,-H99)</f>
        <v>6.6918263103435631</v>
      </c>
      <c r="K99" s="17" t="s">
        <v>35</v>
      </c>
      <c r="L99" s="16" t="s">
        <v>28</v>
      </c>
      <c r="M99" s="4" t="s">
        <v>85</v>
      </c>
      <c r="N99" s="4"/>
      <c r="O99" s="15">
        <f>P119</f>
        <v>29.466200000000001</v>
      </c>
      <c r="P99" s="4">
        <f>AVERAGE(O99)</f>
        <v>29.466200000000001</v>
      </c>
      <c r="Q99" s="4">
        <f>SUM(P99,-P106)</f>
        <v>11.156100000000002</v>
      </c>
      <c r="R99" s="4">
        <f>SUM(Q102,-Q99)</f>
        <v>-1.3200000000001211E-2</v>
      </c>
      <c r="S99" s="14">
        <f>POWER(2,-R99)</f>
        <v>1.009191527800176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28.5122</v>
      </c>
      <c r="F102" s="4">
        <f>AVERAGE(E102:E103)</f>
        <v>28.5122</v>
      </c>
      <c r="G102" s="4">
        <f>SUM(F102,-F109)</f>
        <v>8.4136999999999986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29.4742</v>
      </c>
      <c r="P102" s="4">
        <f>AVERAGE(O102:O103)</f>
        <v>29.4742</v>
      </c>
      <c r="Q102" s="4">
        <f>SUM(P102,-P109)</f>
        <v>11.142900000000001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18.310099999999998</v>
      </c>
      <c r="F106" s="4">
        <f>AVERAGE(E106)</f>
        <v>18.310099999999998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18.310099999999998</v>
      </c>
      <c r="P106" s="4">
        <f>AVERAGE(O106)</f>
        <v>18.310099999999998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20.098500000000001</v>
      </c>
      <c r="F109" s="4">
        <f>AVERAGE(E109:E110)</f>
        <v>20.098500000000001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18.331299999999999</v>
      </c>
      <c r="P109" s="4">
        <f>AVERAGE(O109:O110)</f>
        <v>18.331299999999999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29.466200000000001</v>
      </c>
      <c r="F115" s="4">
        <f>AVERAGE(E115:E116)</f>
        <v>29.466200000000001</v>
      </c>
      <c r="G115" s="4">
        <f>SUM(F115,-F122)</f>
        <v>11.156100000000002</v>
      </c>
      <c r="H115" s="4">
        <f>SUM(G118,-G115)</f>
        <v>-3.1284000000000027</v>
      </c>
      <c r="I115" s="14">
        <f>POWER(2,-H115)</f>
        <v>8.7446461074451207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28.059200000000001</v>
      </c>
      <c r="F118" s="4">
        <f>AVERAGE(E118:E119)</f>
        <v>28.059200000000001</v>
      </c>
      <c r="G118" s="4">
        <f>SUM(F118,-F125)</f>
        <v>8.0276999999999994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56" t="s">
        <v>51</v>
      </c>
      <c r="O119" s="56">
        <v>18.310099999999998</v>
      </c>
      <c r="P119" s="56">
        <v>29.466200000000001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56" t="s">
        <v>52</v>
      </c>
      <c r="O120" s="56">
        <v>18.331299999999999</v>
      </c>
      <c r="P120" s="56">
        <v>29.4742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56" t="s">
        <v>45</v>
      </c>
      <c r="O121" s="56">
        <v>20.098500000000001</v>
      </c>
      <c r="P121" s="56">
        <v>28.5122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18.310099999999998</v>
      </c>
      <c r="F122" s="4">
        <f>AVERAGE(E122:E123)</f>
        <v>18.310099999999998</v>
      </c>
      <c r="G122" s="4"/>
      <c r="H122" s="4"/>
      <c r="I122" s="5"/>
      <c r="N122" s="56" t="s">
        <v>45</v>
      </c>
      <c r="O122" s="56">
        <v>20.031500000000001</v>
      </c>
      <c r="P122" s="56">
        <v>28.059200000000001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20.031500000000001</v>
      </c>
      <c r="F125" s="4">
        <f>AVERAGE(E125:E126)</f>
        <v>20.031500000000001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85</v>
      </c>
      <c r="D132" s="4"/>
      <c r="E132" s="15">
        <f>P152</f>
        <v>27.520600000000002</v>
      </c>
      <c r="F132" s="4">
        <f>AVERAGE(E132)</f>
        <v>27.520600000000002</v>
      </c>
      <c r="G132" s="4">
        <f>SUM(F132,-F139)</f>
        <v>7.5593000000000004</v>
      </c>
      <c r="H132" s="4">
        <f>SUM(G135,-G132)</f>
        <v>3.3038999999999987</v>
      </c>
      <c r="I132" s="14">
        <f>POWER(2,-H132)</f>
        <v>0.10125745259254175</v>
      </c>
      <c r="K132" s="17" t="s">
        <v>36</v>
      </c>
      <c r="L132" s="16" t="s">
        <v>28</v>
      </c>
      <c r="M132" s="4" t="s">
        <v>85</v>
      </c>
      <c r="N132" s="4"/>
      <c r="O132" s="15">
        <f>P152</f>
        <v>27.520600000000002</v>
      </c>
      <c r="P132" s="4">
        <f>AVERAGE(O132)</f>
        <v>27.520600000000002</v>
      </c>
      <c r="Q132" s="4">
        <f>SUM(P132,-P139)</f>
        <v>7.5593000000000004</v>
      </c>
      <c r="R132" s="4">
        <f>SUM(Q135,-Q132)</f>
        <v>0.52620000000000289</v>
      </c>
      <c r="S132" s="14">
        <f>POWER(2,-R132)</f>
        <v>0.69438129952189431</v>
      </c>
    </row>
    <row r="133" spans="1:19" x14ac:dyDescent="0.2">
      <c r="A133" s="4" t="s">
        <v>5</v>
      </c>
      <c r="B133" s="7"/>
      <c r="C133" s="4" t="s">
        <v>85</v>
      </c>
      <c r="D133" s="7"/>
      <c r="F133" s="4"/>
      <c r="G133" s="4"/>
      <c r="H133" s="4"/>
      <c r="I133" s="5"/>
      <c r="K133" s="4" t="s">
        <v>5</v>
      </c>
      <c r="L133" s="7"/>
      <c r="M133" s="4" t="s">
        <v>85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6"/>
      <c r="E135">
        <f>P154</f>
        <v>28.1691</v>
      </c>
      <c r="F135" s="4">
        <f>AVERAGE(E135:E136)</f>
        <v>28.1691</v>
      </c>
      <c r="G135" s="4">
        <f>SUM(F135,-F142)</f>
        <v>10.863199999999999</v>
      </c>
      <c r="H135" s="4"/>
      <c r="I135" s="5"/>
      <c r="K135" s="4" t="s">
        <v>6</v>
      </c>
      <c r="L135" s="7"/>
      <c r="M135" s="4" t="s">
        <v>85</v>
      </c>
      <c r="N135" s="6"/>
      <c r="O135" s="15">
        <f>P153</f>
        <v>27.567900000000002</v>
      </c>
      <c r="P135" s="4">
        <f>AVERAGE(O135:O136)</f>
        <v>27.567900000000002</v>
      </c>
      <c r="Q135" s="4">
        <f>SUM(P135,-P142)</f>
        <v>8.0855000000000032</v>
      </c>
      <c r="R135" s="4"/>
      <c r="S135" s="5"/>
    </row>
    <row r="136" spans="1:19" x14ac:dyDescent="0.2">
      <c r="A136" s="4" t="s">
        <v>6</v>
      </c>
      <c r="B136" s="7"/>
      <c r="C136" s="4" t="s">
        <v>85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85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19.961300000000001</v>
      </c>
      <c r="F139" s="4">
        <f>AVERAGE(E139)</f>
        <v>19.961300000000001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19.961300000000001</v>
      </c>
      <c r="P139" s="4">
        <f>AVERAGE(O139)</f>
        <v>19.961300000000001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17.305900000000001</v>
      </c>
      <c r="F142" s="4">
        <f>AVERAGE(E142:E143)</f>
        <v>17.305900000000001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19.482399999999998</v>
      </c>
      <c r="P142" s="4">
        <f>AVERAGE(O142:O143)</f>
        <v>19.482399999999998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85</v>
      </c>
      <c r="D148" s="4"/>
      <c r="E148" s="15">
        <f>P152</f>
        <v>27.520600000000002</v>
      </c>
      <c r="F148" s="4">
        <f>AVERAGE(E148:E149)</f>
        <v>27.520600000000002</v>
      </c>
      <c r="G148" s="4">
        <f>SUM(F148,-F155)</f>
        <v>7.5593000000000004</v>
      </c>
      <c r="H148" s="4">
        <f>SUM(G151,-G148)</f>
        <v>3.0984999999999978</v>
      </c>
      <c r="I148" s="14">
        <f>POWER(2,-H148)</f>
        <v>0.11675044872576784</v>
      </c>
    </row>
    <row r="149" spans="1:19" x14ac:dyDescent="0.2">
      <c r="A149" s="4" t="s">
        <v>5</v>
      </c>
      <c r="B149" s="7"/>
      <c r="C149" s="4" t="s">
        <v>85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85</v>
      </c>
      <c r="D151" s="6"/>
      <c r="E151">
        <f>P155</f>
        <v>28.017199999999999</v>
      </c>
      <c r="F151" s="4">
        <f>AVERAGE(E151:E152)</f>
        <v>28.017199999999999</v>
      </c>
      <c r="G151" s="4">
        <f>SUM(F151,-F158)</f>
        <v>10.657799999999998</v>
      </c>
      <c r="H151" s="4"/>
      <c r="I151" s="5"/>
      <c r="O151" s="13" t="s">
        <v>22</v>
      </c>
      <c r="P151" s="13" t="s">
        <v>85</v>
      </c>
    </row>
    <row r="152" spans="1:19" x14ac:dyDescent="0.2">
      <c r="A152" s="4" t="s">
        <v>6</v>
      </c>
      <c r="B152" s="7"/>
      <c r="C152" s="4" t="s">
        <v>85</v>
      </c>
      <c r="D152" s="4"/>
      <c r="E152" s="8" t="s">
        <v>7</v>
      </c>
      <c r="F152" s="4"/>
      <c r="G152" s="4"/>
      <c r="H152" s="4"/>
      <c r="I152" s="5"/>
      <c r="N152" s="57" t="s">
        <v>53</v>
      </c>
      <c r="O152" s="57">
        <v>19.961300000000001</v>
      </c>
      <c r="P152" s="57">
        <v>27.520600000000002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57" t="s">
        <v>53</v>
      </c>
      <c r="O153" s="57">
        <v>19.482399999999998</v>
      </c>
      <c r="P153" s="57">
        <v>27.567900000000002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57" t="s">
        <v>46</v>
      </c>
      <c r="O154" s="57">
        <v>17.305900000000001</v>
      </c>
      <c r="P154" s="57">
        <v>28.1691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19.961300000000001</v>
      </c>
      <c r="F155" s="4">
        <f>AVERAGE(E155:E156)</f>
        <v>19.961300000000001</v>
      </c>
      <c r="G155" s="4"/>
      <c r="H155" s="4"/>
      <c r="I155" s="5"/>
      <c r="N155" s="57" t="s">
        <v>46</v>
      </c>
      <c r="O155" s="57">
        <v>17.359400000000001</v>
      </c>
      <c r="P155" s="57">
        <v>28.017199999999999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17.359400000000001</v>
      </c>
      <c r="F158" s="4">
        <f>AVERAGE(E158:E159)</f>
        <v>17.359400000000001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0.9158606428624505</v>
      </c>
      <c r="N163" s="1">
        <f>I2</f>
        <v>0.21629916484227796</v>
      </c>
    </row>
    <row r="164" spans="1:14" x14ac:dyDescent="0.2">
      <c r="M164">
        <f>S35</f>
        <v>0.8259349123972386</v>
      </c>
      <c r="N164">
        <f>I18</f>
        <v>0.2711005603005936</v>
      </c>
    </row>
    <row r="165" spans="1:14" x14ac:dyDescent="0.2">
      <c r="M165">
        <f>S67</f>
        <v>1.1787027993904036</v>
      </c>
    </row>
    <row r="166" spans="1:14" x14ac:dyDescent="0.2">
      <c r="M166" s="1">
        <f>S99</f>
        <v>1.009191527800176</v>
      </c>
      <c r="N166" s="1"/>
    </row>
    <row r="167" spans="1:14" x14ac:dyDescent="0.2">
      <c r="M167" s="1"/>
      <c r="N167">
        <f>I67</f>
        <v>0.29108249762739097</v>
      </c>
    </row>
    <row r="168" spans="1:14" x14ac:dyDescent="0.2">
      <c r="N168">
        <f>I83</f>
        <v>0.37649431872527961</v>
      </c>
    </row>
    <row r="171" spans="1:14" x14ac:dyDescent="0.2">
      <c r="N171">
        <f>I132</f>
        <v>0.10125745259254175</v>
      </c>
    </row>
    <row r="172" spans="1:14" x14ac:dyDescent="0.2">
      <c r="N172">
        <f>I148</f>
        <v>0.11675044872576784</v>
      </c>
    </row>
    <row r="179" spans="12:15" x14ac:dyDescent="0.2">
      <c r="L179" t="s">
        <v>3</v>
      </c>
      <c r="M179">
        <f>AVERAGE(M163:M168)</f>
        <v>0.98242247061256716</v>
      </c>
      <c r="N179">
        <f>AVERAGE(N163:N172)</f>
        <v>0.22883074046897531</v>
      </c>
    </row>
    <row r="180" spans="12:15" x14ac:dyDescent="0.2">
      <c r="L180" t="s">
        <v>2</v>
      </c>
      <c r="M180">
        <f>STDEV(M163:M168)</f>
        <v>0.15073307829568658</v>
      </c>
      <c r="N180">
        <f>STDEV(N163:N172)</f>
        <v>0.10626431879600703</v>
      </c>
    </row>
    <row r="181" spans="12:15" x14ac:dyDescent="0.2">
      <c r="L181" t="s">
        <v>1</v>
      </c>
      <c r="N181">
        <f>TTEST(M163:M167,N163:N172,2,2)</f>
        <v>1.3944698079105196E-5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0.98242247061256716</v>
      </c>
      <c r="M184">
        <f>N179</f>
        <v>0.22883074046897531</v>
      </c>
    </row>
    <row r="185" spans="12:15" x14ac:dyDescent="0.2">
      <c r="L185">
        <f>M180</f>
        <v>0.15073307829568658</v>
      </c>
      <c r="M185">
        <f>N180</f>
        <v>0.10626431879600703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A132" workbookViewId="0">
      <selection activeCell="H169" sqref="H169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84</v>
      </c>
      <c r="D2" s="4"/>
      <c r="E2" s="15">
        <f>P19</f>
        <v>25.385200000000001</v>
      </c>
      <c r="F2" s="4">
        <f>AVERAGE(E2)</f>
        <v>25.385200000000001</v>
      </c>
      <c r="G2" s="4">
        <f>SUM(F2,-F9)</f>
        <v>5.089500000000001</v>
      </c>
      <c r="H2" s="4">
        <f>SUM(G5,-G2)</f>
        <v>6.9327999999999967</v>
      </c>
      <c r="I2" s="14">
        <f>POWER(2,-H2)</f>
        <v>8.1850105977242914E-3</v>
      </c>
      <c r="K2" s="17" t="s">
        <v>29</v>
      </c>
      <c r="L2" s="16" t="s">
        <v>28</v>
      </c>
      <c r="M2" s="4" t="s">
        <v>84</v>
      </c>
      <c r="N2" s="4"/>
      <c r="O2" s="15">
        <f>P19</f>
        <v>25.385200000000001</v>
      </c>
      <c r="P2" s="4">
        <f>AVERAGE(O2)</f>
        <v>25.385200000000001</v>
      </c>
      <c r="Q2" s="4">
        <f>SUM(P2,-P9)</f>
        <v>5.089500000000001</v>
      </c>
      <c r="R2" s="4">
        <f>SUM(Q5,-Q2)</f>
        <v>-0.1982999999999997</v>
      </c>
      <c r="S2" s="14">
        <f>POWER(2,-R2)</f>
        <v>1.1473455832286732</v>
      </c>
    </row>
    <row r="3" spans="1:19" x14ac:dyDescent="0.2">
      <c r="A3" s="4" t="s">
        <v>5</v>
      </c>
      <c r="B3" s="7"/>
      <c r="C3" s="4" t="s">
        <v>84</v>
      </c>
      <c r="D3" s="7"/>
      <c r="F3" s="4"/>
      <c r="G3" s="4"/>
      <c r="H3" s="4"/>
      <c r="I3" s="5"/>
      <c r="K3" s="4" t="s">
        <v>5</v>
      </c>
      <c r="L3" s="7"/>
      <c r="M3" s="4" t="s">
        <v>84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84</v>
      </c>
      <c r="D5" s="6"/>
      <c r="E5">
        <f>P21</f>
        <v>33.870399999999997</v>
      </c>
      <c r="F5" s="4">
        <f>AVERAGE(E5:E6)</f>
        <v>33.870399999999997</v>
      </c>
      <c r="G5" s="4">
        <f>SUM(F5,-F12)</f>
        <v>12.022299999999998</v>
      </c>
      <c r="H5" s="4"/>
      <c r="I5" s="5"/>
      <c r="K5" s="4" t="s">
        <v>6</v>
      </c>
      <c r="L5" s="7"/>
      <c r="M5" s="4" t="s">
        <v>84</v>
      </c>
      <c r="N5" s="6"/>
      <c r="O5" s="15">
        <f>P20</f>
        <v>25.193000000000001</v>
      </c>
      <c r="P5" s="4">
        <f>AVERAGE(O5:O6)</f>
        <v>25.193000000000001</v>
      </c>
      <c r="Q5" s="4">
        <f>SUM(P5,-P12)</f>
        <v>4.8912000000000013</v>
      </c>
      <c r="R5" s="4"/>
      <c r="S5" s="5"/>
    </row>
    <row r="6" spans="1:19" x14ac:dyDescent="0.2">
      <c r="A6" s="4" t="s">
        <v>6</v>
      </c>
      <c r="B6" s="7"/>
      <c r="C6" s="4" t="s">
        <v>84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20.2957</v>
      </c>
      <c r="F9" s="4">
        <f>AVERAGE(E9)</f>
        <v>20.2957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20.2957</v>
      </c>
      <c r="P9" s="4">
        <f>AVERAGE(O9)</f>
        <v>20.2957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21.848099999999999</v>
      </c>
      <c r="F12" s="4">
        <f>AVERAGE(E12:E13)</f>
        <v>21.848099999999999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20.3018</v>
      </c>
      <c r="P12" s="4">
        <f>AVERAGE(O12:O13)</f>
        <v>20.3018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84</v>
      </c>
      <c r="D18" s="4"/>
      <c r="E18" s="15">
        <f>P19</f>
        <v>25.385200000000001</v>
      </c>
      <c r="F18" s="4">
        <f>AVERAGE(E18:E19)</f>
        <v>25.385200000000001</v>
      </c>
      <c r="G18" s="4">
        <f>SUM(F18,-F25)</f>
        <v>5.089500000000001</v>
      </c>
      <c r="H18" s="4">
        <f>SUM(G21,-G18)</f>
        <v>6.9723999999999968</v>
      </c>
      <c r="I18" s="14">
        <f>POWER(2,-H18)</f>
        <v>7.9633986693778414E-3</v>
      </c>
      <c r="O18" s="13" t="s">
        <v>22</v>
      </c>
      <c r="P18" s="13" t="s">
        <v>84</v>
      </c>
    </row>
    <row r="19" spans="1:16" x14ac:dyDescent="0.2">
      <c r="A19" s="4" t="s">
        <v>5</v>
      </c>
      <c r="B19" s="7"/>
      <c r="C19" s="4" t="s">
        <v>84</v>
      </c>
      <c r="D19" s="7"/>
      <c r="E19" s="8" t="s">
        <v>7</v>
      </c>
      <c r="F19" s="4"/>
      <c r="G19" s="4"/>
      <c r="H19" s="4"/>
      <c r="I19" s="5"/>
      <c r="N19" s="52" t="s">
        <v>63</v>
      </c>
      <c r="O19" s="52">
        <v>20.2957</v>
      </c>
      <c r="P19" s="52">
        <v>25.385200000000001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52" t="s">
        <v>63</v>
      </c>
      <c r="O20" s="52">
        <v>20.3018</v>
      </c>
      <c r="P20" s="52">
        <v>25.193000000000001</v>
      </c>
    </row>
    <row r="21" spans="1:16" x14ac:dyDescent="0.2">
      <c r="A21" s="4" t="s">
        <v>6</v>
      </c>
      <c r="B21" s="7"/>
      <c r="C21" s="4" t="s">
        <v>84</v>
      </c>
      <c r="D21" s="6"/>
      <c r="E21">
        <f>P22</f>
        <v>33.870399999999997</v>
      </c>
      <c r="F21" s="4">
        <f>AVERAGE(E21:E22)</f>
        <v>33.870399999999997</v>
      </c>
      <c r="G21" s="4">
        <f>SUM(F21,-F28)</f>
        <v>12.061899999999998</v>
      </c>
      <c r="H21" s="4"/>
      <c r="I21" s="5"/>
      <c r="N21" s="52" t="s">
        <v>21</v>
      </c>
      <c r="O21" s="52">
        <v>21.848099999999999</v>
      </c>
      <c r="P21" s="52">
        <v>33.870399999999997</v>
      </c>
    </row>
    <row r="22" spans="1:16" x14ac:dyDescent="0.2">
      <c r="A22" s="4" t="s">
        <v>6</v>
      </c>
      <c r="B22" s="7"/>
      <c r="C22" s="4" t="s">
        <v>84</v>
      </c>
      <c r="D22" s="4"/>
      <c r="E22" s="8" t="s">
        <v>7</v>
      </c>
      <c r="F22" s="4"/>
      <c r="G22" s="4"/>
      <c r="H22" s="4"/>
      <c r="I22" s="5"/>
      <c r="N22" s="52" t="s">
        <v>21</v>
      </c>
      <c r="O22" s="52">
        <v>21.808499999999999</v>
      </c>
      <c r="P22" s="52">
        <v>33.870399999999997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20.2957</v>
      </c>
      <c r="F25" s="4">
        <f>AVERAGE(E25:E26)</f>
        <v>20.2957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21.808499999999999</v>
      </c>
      <c r="F28" s="4">
        <f>AVERAGE(E28:E29)</f>
        <v>21.808499999999999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84</v>
      </c>
      <c r="D35" s="4"/>
      <c r="E35" s="15">
        <f>P53</f>
        <v>29.726500000000001</v>
      </c>
      <c r="F35" s="4">
        <f>AVERAGE(E35)</f>
        <v>29.726500000000001</v>
      </c>
      <c r="G35" s="4">
        <f>SUM(F35,-F42)</f>
        <v>9.5645000000000024</v>
      </c>
      <c r="H35" s="4">
        <f>SUM(G38,-G35)</f>
        <v>-1.1391000000000027</v>
      </c>
      <c r="I35" s="14">
        <f>POWER(2,-H35)</f>
        <v>2.2024358521253453</v>
      </c>
      <c r="K35" s="17" t="s">
        <v>32</v>
      </c>
      <c r="L35" s="16" t="s">
        <v>28</v>
      </c>
      <c r="M35" s="4" t="s">
        <v>84</v>
      </c>
      <c r="N35" s="4"/>
      <c r="O35" s="15">
        <f>P53</f>
        <v>29.726500000000001</v>
      </c>
      <c r="P35" s="4">
        <f>AVERAGE(O35)</f>
        <v>29.726500000000001</v>
      </c>
      <c r="Q35" s="4">
        <f>SUM(P35,-P42)</f>
        <v>9.5645000000000024</v>
      </c>
      <c r="R35" s="4">
        <f>SUM(Q38,-Q35)</f>
        <v>-7.5700000000001211E-2</v>
      </c>
      <c r="S35" s="14">
        <f>POWER(2,-R35)</f>
        <v>1.0538722539295904</v>
      </c>
    </row>
    <row r="36" spans="1:19" x14ac:dyDescent="0.2">
      <c r="A36" s="4" t="s">
        <v>5</v>
      </c>
      <c r="B36" s="7"/>
      <c r="C36" s="4" t="s">
        <v>84</v>
      </c>
      <c r="D36" s="7"/>
      <c r="F36" s="4"/>
      <c r="G36" s="4"/>
      <c r="H36" s="4"/>
      <c r="I36" s="5"/>
      <c r="K36" s="4" t="s">
        <v>5</v>
      </c>
      <c r="L36" s="7"/>
      <c r="M36" s="4" t="s">
        <v>84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84</v>
      </c>
      <c r="D38" s="6"/>
      <c r="E38">
        <f>P55</f>
        <v>27.1738</v>
      </c>
      <c r="F38" s="4">
        <f>AVERAGE(E38:E39)</f>
        <v>27.1738</v>
      </c>
      <c r="G38" s="4">
        <f>SUM(F38,-F45)</f>
        <v>8.4253999999999998</v>
      </c>
      <c r="H38" s="4"/>
      <c r="I38" s="5"/>
      <c r="K38" s="4" t="s">
        <v>6</v>
      </c>
      <c r="L38" s="7"/>
      <c r="M38" s="4" t="s">
        <v>84</v>
      </c>
      <c r="N38" s="6"/>
      <c r="O38" s="15">
        <f>P54</f>
        <v>29.6632</v>
      </c>
      <c r="P38" s="4">
        <f>AVERAGE(O38:O39)</f>
        <v>29.6632</v>
      </c>
      <c r="Q38" s="4">
        <f>SUM(P38,-P45)</f>
        <v>9.4888000000000012</v>
      </c>
      <c r="R38" s="4"/>
      <c r="S38" s="5"/>
    </row>
    <row r="39" spans="1:19" x14ac:dyDescent="0.2">
      <c r="A39" s="4" t="s">
        <v>6</v>
      </c>
      <c r="B39" s="7"/>
      <c r="C39" s="4" t="s">
        <v>84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20.161999999999999</v>
      </c>
      <c r="F42" s="4">
        <f>AVERAGE(E42)</f>
        <v>20.161999999999999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20.161999999999999</v>
      </c>
      <c r="P42" s="4">
        <f>AVERAGE(O42)</f>
        <v>20.161999999999999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18.7484</v>
      </c>
      <c r="F45" s="4">
        <f>AVERAGE(E45:E46)</f>
        <v>18.7484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20.174399999999999</v>
      </c>
      <c r="P45" s="4">
        <f>AVERAGE(O45:O46)</f>
        <v>20.174399999999999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84</v>
      </c>
      <c r="D51" s="4"/>
      <c r="E51" s="15">
        <f>P53</f>
        <v>29.726500000000001</v>
      </c>
      <c r="F51" s="4">
        <f>AVERAGE(E51:E52)</f>
        <v>29.726500000000001</v>
      </c>
      <c r="G51" s="4">
        <f>SUM(F51,-F58)</f>
        <v>9.5645000000000024</v>
      </c>
      <c r="H51" s="4">
        <f>SUM(G54,-G51)</f>
        <v>-1.0406000000000013</v>
      </c>
      <c r="I51" s="14">
        <f>POWER(2,-H51)</f>
        <v>2.057082992202818</v>
      </c>
    </row>
    <row r="52" spans="1:16" x14ac:dyDescent="0.2">
      <c r="A52" s="4" t="s">
        <v>5</v>
      </c>
      <c r="B52" s="7"/>
      <c r="C52" s="4" t="s">
        <v>84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54" t="s">
        <v>64</v>
      </c>
      <c r="O53" s="58">
        <v>20.161999999999999</v>
      </c>
      <c r="P53" s="55">
        <v>29.726500000000001</v>
      </c>
    </row>
    <row r="54" spans="1:16" x14ac:dyDescent="0.2">
      <c r="A54" s="4" t="s">
        <v>6</v>
      </c>
      <c r="B54" s="7"/>
      <c r="C54" s="4" t="s">
        <v>84</v>
      </c>
      <c r="D54" s="6"/>
      <c r="E54">
        <f>P56</f>
        <v>27.228899999999999</v>
      </c>
      <c r="F54" s="4">
        <f>AVERAGE(E54:E55)</f>
        <v>27.228899999999999</v>
      </c>
      <c r="G54" s="4">
        <f>SUM(F54,-F61)</f>
        <v>8.5239000000000011</v>
      </c>
      <c r="H54" s="4"/>
      <c r="I54" s="5"/>
      <c r="N54" s="54" t="s">
        <v>64</v>
      </c>
      <c r="O54" s="54">
        <v>20.174399999999999</v>
      </c>
      <c r="P54" s="55">
        <v>29.6632</v>
      </c>
    </row>
    <row r="55" spans="1:16" x14ac:dyDescent="0.2">
      <c r="A55" s="4" t="s">
        <v>6</v>
      </c>
      <c r="B55" s="7"/>
      <c r="C55" s="4" t="s">
        <v>84</v>
      </c>
      <c r="D55" s="4"/>
      <c r="E55" s="8" t="s">
        <v>7</v>
      </c>
      <c r="F55" s="4"/>
      <c r="G55" s="4"/>
      <c r="H55" s="4"/>
      <c r="I55" s="5"/>
      <c r="N55" s="54" t="s">
        <v>61</v>
      </c>
      <c r="O55" s="54">
        <v>18.7484</v>
      </c>
      <c r="P55" s="55">
        <v>27.1738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54" t="s">
        <v>61</v>
      </c>
      <c r="O56" s="54">
        <v>18.704999999999998</v>
      </c>
      <c r="P56" s="55">
        <v>27.228899999999999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20.161999999999999</v>
      </c>
      <c r="F58" s="4">
        <f>AVERAGE(E58:E59)</f>
        <v>20.161999999999999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18.704999999999998</v>
      </c>
      <c r="F61" s="4">
        <f>AVERAGE(E61:E62)</f>
        <v>18.704999999999998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84</v>
      </c>
      <c r="D67" s="4"/>
      <c r="E67" s="15">
        <f>P87</f>
        <v>32.593699999999998</v>
      </c>
      <c r="F67" s="4">
        <f>AVERAGE(E67)</f>
        <v>32.593699999999998</v>
      </c>
      <c r="G67" s="4">
        <f>SUM(F67,-F74)</f>
        <v>12.392999999999997</v>
      </c>
      <c r="H67" s="4">
        <f>SUM(G70,-G67)</f>
        <v>0.28969999999999985</v>
      </c>
      <c r="I67" s="14">
        <f>POWER(2,-H67)</f>
        <v>0.81807215419412393</v>
      </c>
      <c r="K67" s="17" t="s">
        <v>34</v>
      </c>
      <c r="L67" s="16" t="s">
        <v>28</v>
      </c>
      <c r="M67" s="4" t="s">
        <v>84</v>
      </c>
      <c r="N67" s="4"/>
      <c r="O67" s="15">
        <f>P87</f>
        <v>32.593699999999998</v>
      </c>
      <c r="P67" s="4">
        <f>AVERAGE(O67)</f>
        <v>32.593699999999998</v>
      </c>
      <c r="Q67" s="4">
        <f>SUM(P67,-P74)</f>
        <v>12.392999999999997</v>
      </c>
      <c r="R67" s="4">
        <f>SUM(Q70,-Q67)</f>
        <v>-1.489099999999997</v>
      </c>
      <c r="S67" s="14">
        <f>POWER(2,-R67)</f>
        <v>2.8071380213153025</v>
      </c>
      <c r="BF67" s="17" t="s">
        <v>20</v>
      </c>
      <c r="BG67" s="16" t="s">
        <v>28</v>
      </c>
      <c r="BH67" s="4" t="s">
        <v>84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84</v>
      </c>
      <c r="D68" s="7"/>
      <c r="F68" s="4"/>
      <c r="G68" s="4"/>
      <c r="H68" s="4"/>
      <c r="I68" s="5"/>
      <c r="K68" s="4" t="s">
        <v>5</v>
      </c>
      <c r="L68" s="7"/>
      <c r="M68" s="4" t="s">
        <v>84</v>
      </c>
      <c r="N68" s="7"/>
      <c r="P68" s="4"/>
      <c r="Q68" s="4"/>
      <c r="R68" s="4"/>
      <c r="S68" s="5"/>
      <c r="BF68" s="4" t="s">
        <v>5</v>
      </c>
      <c r="BG68" s="7"/>
      <c r="BH68" s="4" t="s">
        <v>84</v>
      </c>
      <c r="BI68" s="7"/>
      <c r="BK68" s="4"/>
      <c r="BL68" s="4"/>
      <c r="BM68" s="4"/>
      <c r="BN68" s="5"/>
      <c r="BP68" s="4" t="s">
        <v>5</v>
      </c>
      <c r="BQ68" s="7"/>
      <c r="BR68" s="4" t="s">
        <v>84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84</v>
      </c>
      <c r="D70" s="6"/>
      <c r="E70">
        <f>P89</f>
        <v>33.057699999999997</v>
      </c>
      <c r="F70" s="4">
        <f>AVERAGE(E70:E71)</f>
        <v>33.057699999999997</v>
      </c>
      <c r="G70" s="4">
        <f>SUM(F70,-F77)</f>
        <v>12.682699999999997</v>
      </c>
      <c r="H70" s="4"/>
      <c r="I70" s="5"/>
      <c r="K70" s="4" t="s">
        <v>6</v>
      </c>
      <c r="L70" s="7"/>
      <c r="M70" s="4" t="s">
        <v>84</v>
      </c>
      <c r="N70" s="6"/>
      <c r="O70" s="15">
        <f>P88</f>
        <v>30.996500000000001</v>
      </c>
      <c r="P70" s="4">
        <f>AVERAGE(O70:O71)</f>
        <v>30.996500000000001</v>
      </c>
      <c r="Q70" s="4">
        <f>SUM(P70,-P77)</f>
        <v>10.9039</v>
      </c>
      <c r="R70" s="4"/>
      <c r="S70" s="5"/>
      <c r="BF70" s="4" t="s">
        <v>6</v>
      </c>
      <c r="BG70" s="7"/>
      <c r="BH70" s="4" t="s">
        <v>84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20.200700000000001</v>
      </c>
      <c r="F74" s="4">
        <f>AVERAGE(E74)</f>
        <v>20.200700000000001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20.200700000000001</v>
      </c>
      <c r="P74" s="4">
        <f>AVERAGE(O74)</f>
        <v>20.200700000000001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20.375</v>
      </c>
      <c r="F77" s="4">
        <f>AVERAGE(E77:E78)</f>
        <v>20.375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20.092600000000001</v>
      </c>
      <c r="P77" s="4">
        <f>AVERAGE(O77:O78)</f>
        <v>20.092600000000001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84</v>
      </c>
      <c r="D83" s="4"/>
      <c r="E83" s="15">
        <f>P87</f>
        <v>32.593699999999998</v>
      </c>
      <c r="F83" s="4">
        <f>AVERAGE(E83:E84)</f>
        <v>32.593699999999998</v>
      </c>
      <c r="G83" s="4">
        <f>SUM(F83,-F90)</f>
        <v>12.392999999999997</v>
      </c>
      <c r="H83" s="4">
        <f>SUM(G86,-G83)</f>
        <v>-1.6820999999999984</v>
      </c>
      <c r="I83" s="14">
        <f>POWER(2,-H83)</f>
        <v>3.2089470849638291</v>
      </c>
      <c r="BF83" s="17" t="s">
        <v>20</v>
      </c>
      <c r="BG83" s="16" t="s">
        <v>30</v>
      </c>
      <c r="BH83" s="4" t="s">
        <v>84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84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84</v>
      </c>
      <c r="D86" s="6"/>
      <c r="E86">
        <f>P90</f>
        <v>31.1311</v>
      </c>
      <c r="F86" s="4">
        <f>AVERAGE(E86:E87)</f>
        <v>31.1311</v>
      </c>
      <c r="G86" s="4">
        <f>SUM(F86,-F93)</f>
        <v>10.710899999999999</v>
      </c>
      <c r="H86" s="4"/>
      <c r="I86" s="5"/>
      <c r="O86" s="13" t="s">
        <v>22</v>
      </c>
      <c r="P86" s="13" t="s">
        <v>84</v>
      </c>
      <c r="BF86" s="4" t="s">
        <v>6</v>
      </c>
      <c r="BG86" s="7"/>
      <c r="BH86" s="4" t="s">
        <v>84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84</v>
      </c>
      <c r="D87" s="4"/>
      <c r="E87" s="8" t="s">
        <v>7</v>
      </c>
      <c r="F87" s="4"/>
      <c r="G87" s="4"/>
      <c r="H87" s="4"/>
      <c r="I87" s="5"/>
      <c r="N87" s="54" t="s">
        <v>65</v>
      </c>
      <c r="O87" s="54">
        <v>20.200700000000001</v>
      </c>
      <c r="P87" s="55">
        <v>32.593699999999998</v>
      </c>
      <c r="BF87" s="4" t="s">
        <v>6</v>
      </c>
      <c r="BG87" s="7"/>
      <c r="BH87" s="4" t="s">
        <v>84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54" t="s">
        <v>60</v>
      </c>
      <c r="O88" s="54">
        <v>20.092600000000001</v>
      </c>
      <c r="P88" s="55">
        <v>30.996500000000001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54" t="s">
        <v>62</v>
      </c>
      <c r="O89" s="54">
        <v>20.375</v>
      </c>
      <c r="P89" s="55">
        <v>33.057699999999997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20.200700000000001</v>
      </c>
      <c r="F90" s="4">
        <f>AVERAGE(E90:E91)</f>
        <v>20.200700000000001</v>
      </c>
      <c r="G90" s="4"/>
      <c r="H90" s="4"/>
      <c r="I90" s="5"/>
      <c r="N90" s="54" t="s">
        <v>62</v>
      </c>
      <c r="O90" s="54">
        <v>20.420200000000001</v>
      </c>
      <c r="P90" s="55">
        <v>31.1311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20.420200000000001</v>
      </c>
      <c r="F93" s="4">
        <f>AVERAGE(E93:E94)</f>
        <v>20.420200000000001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84</v>
      </c>
      <c r="D99" s="4"/>
      <c r="E99" s="15">
        <f>P119</f>
        <v>30.287400000000002</v>
      </c>
      <c r="F99" s="4">
        <f>AVERAGE(E99)</f>
        <v>30.287400000000002</v>
      </c>
      <c r="G99" s="4">
        <f>SUM(F99,-F106)</f>
        <v>10.821000000000002</v>
      </c>
      <c r="H99" s="4">
        <f>SUM(G102,-G99)</f>
        <v>1.6070999999999991</v>
      </c>
      <c r="I99" s="14">
        <f>POWER(2,-H99)</f>
        <v>0.32825752748949077</v>
      </c>
      <c r="K99" s="17" t="s">
        <v>35</v>
      </c>
      <c r="L99" s="16" t="s">
        <v>28</v>
      </c>
      <c r="M99" s="4" t="s">
        <v>84</v>
      </c>
      <c r="N99" s="4"/>
      <c r="O99" s="15">
        <f>P119</f>
        <v>30.287400000000002</v>
      </c>
      <c r="P99" s="4">
        <f>AVERAGE(O99)</f>
        <v>30.287400000000002</v>
      </c>
      <c r="Q99" s="4">
        <f>SUM(P99,-P106)</f>
        <v>10.821000000000002</v>
      </c>
      <c r="R99" s="4">
        <f>SUM(Q102,-Q99)</f>
        <v>-0.17129999999999868</v>
      </c>
      <c r="S99" s="14">
        <f>POWER(2,-R99)</f>
        <v>1.126072722032037</v>
      </c>
    </row>
    <row r="100" spans="1:19" x14ac:dyDescent="0.2">
      <c r="A100" s="4" t="s">
        <v>5</v>
      </c>
      <c r="B100" s="7"/>
      <c r="C100" s="4" t="s">
        <v>84</v>
      </c>
      <c r="D100" s="7"/>
      <c r="F100" s="4"/>
      <c r="G100" s="4"/>
      <c r="H100" s="4"/>
      <c r="I100" s="5"/>
      <c r="K100" s="4" t="s">
        <v>5</v>
      </c>
      <c r="L100" s="7"/>
      <c r="M100" s="4" t="s">
        <v>84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84</v>
      </c>
      <c r="D102" s="6"/>
      <c r="E102">
        <f>P121</f>
        <v>31.170300000000001</v>
      </c>
      <c r="F102" s="4">
        <f>AVERAGE(E102:E103)</f>
        <v>31.170300000000001</v>
      </c>
      <c r="G102" s="4">
        <f>SUM(F102,-F109)</f>
        <v>12.428100000000001</v>
      </c>
      <c r="H102" s="4"/>
      <c r="I102" s="5"/>
      <c r="K102" s="4" t="s">
        <v>6</v>
      </c>
      <c r="L102" s="7"/>
      <c r="M102" s="4" t="s">
        <v>84</v>
      </c>
      <c r="N102" s="6"/>
      <c r="O102" s="15">
        <f>P120</f>
        <v>30.219000000000001</v>
      </c>
      <c r="P102" s="4">
        <f>AVERAGE(O102:O103)</f>
        <v>30.219000000000001</v>
      </c>
      <c r="Q102" s="4">
        <f>SUM(P102,-P109)</f>
        <v>10.649700000000003</v>
      </c>
      <c r="R102" s="4"/>
      <c r="S102" s="5"/>
    </row>
    <row r="103" spans="1:19" x14ac:dyDescent="0.2">
      <c r="A103" s="4" t="s">
        <v>6</v>
      </c>
      <c r="B103" s="7"/>
      <c r="C103" s="4" t="s">
        <v>84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19.4664</v>
      </c>
      <c r="F106" s="4">
        <f>AVERAGE(E106)</f>
        <v>19.4664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19.4664</v>
      </c>
      <c r="P106" s="4">
        <f>AVERAGE(O106)</f>
        <v>19.4664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18.7422</v>
      </c>
      <c r="F109" s="4">
        <f>AVERAGE(E109:E110)</f>
        <v>18.7422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19.569299999999998</v>
      </c>
      <c r="P109" s="4">
        <f>AVERAGE(O109:O110)</f>
        <v>19.569299999999998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84</v>
      </c>
      <c r="D115" s="4"/>
      <c r="E115" s="15">
        <f>P119</f>
        <v>30.287400000000002</v>
      </c>
      <c r="F115" s="4">
        <f>AVERAGE(E115:E116)</f>
        <v>30.287400000000002</v>
      </c>
      <c r="G115" s="4">
        <f>SUM(F115,-F122)</f>
        <v>10.821000000000002</v>
      </c>
      <c r="H115" s="4">
        <f>SUM(G118,-G115)</f>
        <v>2.3583999999999961</v>
      </c>
      <c r="I115" s="14">
        <f>POWER(2,-H115)</f>
        <v>0.1950072950446867</v>
      </c>
    </row>
    <row r="116" spans="1:16" x14ac:dyDescent="0.2">
      <c r="A116" s="4" t="s">
        <v>5</v>
      </c>
      <c r="B116" s="7"/>
      <c r="C116" s="4" t="s">
        <v>84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84</v>
      </c>
      <c r="D118" s="6"/>
      <c r="E118">
        <f>P122</f>
        <v>31.919799999999999</v>
      </c>
      <c r="F118" s="4">
        <f>AVERAGE(E118:E119)</f>
        <v>31.919799999999999</v>
      </c>
      <c r="G118" s="4">
        <f>SUM(F118,-F125)</f>
        <v>13.179399999999998</v>
      </c>
      <c r="H118" s="4"/>
      <c r="I118" s="5"/>
      <c r="O118" s="13" t="s">
        <v>22</v>
      </c>
      <c r="P118" s="13" t="s">
        <v>84</v>
      </c>
    </row>
    <row r="119" spans="1:16" x14ac:dyDescent="0.2">
      <c r="A119" s="4" t="s">
        <v>6</v>
      </c>
      <c r="B119" s="7"/>
      <c r="C119" s="4" t="s">
        <v>84</v>
      </c>
      <c r="D119" s="4"/>
      <c r="E119" s="8" t="s">
        <v>7</v>
      </c>
      <c r="F119" s="4"/>
      <c r="G119" s="4"/>
      <c r="H119" s="4"/>
      <c r="I119" s="5"/>
      <c r="N119" s="56" t="s">
        <v>66</v>
      </c>
      <c r="O119" s="56">
        <v>19.4664</v>
      </c>
      <c r="P119" s="56">
        <v>30.287400000000002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56" t="s">
        <v>67</v>
      </c>
      <c r="O120" s="56">
        <v>19.569299999999998</v>
      </c>
      <c r="P120" s="56">
        <v>30.219000000000001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57" t="s">
        <v>46</v>
      </c>
      <c r="O121" s="57">
        <v>18.7422</v>
      </c>
      <c r="P121" s="57">
        <v>31.170300000000001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19.4664</v>
      </c>
      <c r="F122" s="4">
        <f>AVERAGE(E122:E123)</f>
        <v>19.4664</v>
      </c>
      <c r="G122" s="4"/>
      <c r="H122" s="4"/>
      <c r="I122" s="5"/>
      <c r="N122" s="57" t="s">
        <v>46</v>
      </c>
      <c r="O122" s="57">
        <v>18.740400000000001</v>
      </c>
      <c r="P122" s="57">
        <v>31.919799999999999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18.740400000000001</v>
      </c>
      <c r="F125" s="4">
        <f>AVERAGE(E125:E126)</f>
        <v>18.740400000000001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84</v>
      </c>
      <c r="D132" s="4"/>
      <c r="E132" s="15">
        <f>P152</f>
        <v>0</v>
      </c>
      <c r="F132" s="4">
        <f>AVERAGE(E132)</f>
        <v>0</v>
      </c>
      <c r="G132" s="4">
        <f>SUM(F132,-F139)</f>
        <v>0</v>
      </c>
      <c r="H132" s="4">
        <f>SUM(G135,-G132)</f>
        <v>0</v>
      </c>
      <c r="I132" s="14"/>
      <c r="K132" s="17" t="s">
        <v>36</v>
      </c>
      <c r="L132" s="16" t="s">
        <v>28</v>
      </c>
      <c r="M132" s="4" t="s">
        <v>84</v>
      </c>
      <c r="N132" s="4"/>
      <c r="O132" s="15">
        <f>P152</f>
        <v>0</v>
      </c>
      <c r="P132" s="4">
        <f>AVERAGE(O132)</f>
        <v>0</v>
      </c>
      <c r="Q132" s="4">
        <f>SUM(P132,-P139)</f>
        <v>0</v>
      </c>
      <c r="R132" s="4">
        <f>SUM(Q135,-Q132)</f>
        <v>0</v>
      </c>
      <c r="S132" s="14"/>
    </row>
    <row r="133" spans="1:19" x14ac:dyDescent="0.2">
      <c r="A133" s="4" t="s">
        <v>5</v>
      </c>
      <c r="B133" s="7"/>
      <c r="C133" s="4" t="s">
        <v>84</v>
      </c>
      <c r="D133" s="7"/>
      <c r="F133" s="4"/>
      <c r="G133" s="4"/>
      <c r="H133" s="4"/>
      <c r="I133" s="5"/>
      <c r="K133" s="4" t="s">
        <v>5</v>
      </c>
      <c r="L133" s="7"/>
      <c r="M133" s="4" t="s">
        <v>84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84</v>
      </c>
      <c r="D135" s="6"/>
      <c r="E135">
        <f>P154</f>
        <v>0</v>
      </c>
      <c r="F135" s="4">
        <f>AVERAGE(E135:E136)</f>
        <v>0</v>
      </c>
      <c r="G135" s="4">
        <f>SUM(F135,-F142)</f>
        <v>0</v>
      </c>
      <c r="H135" s="4"/>
      <c r="I135" s="5"/>
      <c r="K135" s="4" t="s">
        <v>6</v>
      </c>
      <c r="L135" s="7"/>
      <c r="M135" s="4" t="s">
        <v>84</v>
      </c>
      <c r="N135" s="6"/>
      <c r="O135" s="15">
        <f>P153</f>
        <v>0</v>
      </c>
      <c r="P135" s="4">
        <f>AVERAGE(O135:O136)</f>
        <v>0</v>
      </c>
      <c r="Q135" s="4">
        <f>SUM(P135,-P142)</f>
        <v>0</v>
      </c>
      <c r="R135" s="4"/>
      <c r="S135" s="5"/>
    </row>
    <row r="136" spans="1:19" x14ac:dyDescent="0.2">
      <c r="A136" s="4" t="s">
        <v>6</v>
      </c>
      <c r="B136" s="7"/>
      <c r="C136" s="4" t="s">
        <v>84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0</v>
      </c>
      <c r="F139" s="4">
        <f>AVERAGE(E139)</f>
        <v>0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0</v>
      </c>
      <c r="P139" s="4">
        <f>AVERAGE(O139)</f>
        <v>0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0</v>
      </c>
      <c r="F142" s="4">
        <f>AVERAGE(E142:E143)</f>
        <v>0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0</v>
      </c>
      <c r="P142" s="4">
        <f>AVERAGE(O142:O143)</f>
        <v>0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84</v>
      </c>
      <c r="D148" s="4"/>
      <c r="E148" s="15">
        <f>P152</f>
        <v>0</v>
      </c>
      <c r="F148" s="4">
        <f>AVERAGE(E148:E149)</f>
        <v>0</v>
      </c>
      <c r="G148" s="4">
        <f>SUM(F148,-F155)</f>
        <v>0</v>
      </c>
      <c r="H148" s="4">
        <f>SUM(G151,-G148)</f>
        <v>0</v>
      </c>
      <c r="I148" s="14"/>
    </row>
    <row r="149" spans="1:19" x14ac:dyDescent="0.2">
      <c r="A149" s="4" t="s">
        <v>5</v>
      </c>
      <c r="B149" s="7"/>
      <c r="C149" s="4" t="s">
        <v>84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84</v>
      </c>
      <c r="D151" s="6"/>
      <c r="E151">
        <f>P155</f>
        <v>0</v>
      </c>
      <c r="F151" s="4">
        <f>AVERAGE(E151:E152)</f>
        <v>0</v>
      </c>
      <c r="G151" s="4">
        <f>SUM(F151,-F158)</f>
        <v>0</v>
      </c>
      <c r="H151" s="4"/>
      <c r="I151" s="5"/>
      <c r="O151" s="13" t="s">
        <v>22</v>
      </c>
      <c r="P151" s="13" t="s">
        <v>84</v>
      </c>
    </row>
    <row r="152" spans="1:19" x14ac:dyDescent="0.2">
      <c r="A152" s="4" t="s">
        <v>6</v>
      </c>
      <c r="B152" s="7"/>
      <c r="C152" s="4" t="s">
        <v>84</v>
      </c>
      <c r="D152" s="4"/>
      <c r="E152" s="8" t="s">
        <v>7</v>
      </c>
      <c r="F152" s="4"/>
      <c r="G152" s="4"/>
      <c r="H152" s="4"/>
      <c r="I152" s="5"/>
      <c r="N152" s="25" t="s">
        <v>66</v>
      </c>
      <c r="O152" s="25"/>
      <c r="P152" s="25"/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5" t="s">
        <v>67</v>
      </c>
      <c r="O153" s="25"/>
      <c r="P153" s="25"/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/>
      <c r="P154" s="9"/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0</v>
      </c>
      <c r="F155" s="4">
        <f>AVERAGE(E155:E156)</f>
        <v>0</v>
      </c>
      <c r="G155" s="4"/>
      <c r="H155" s="4"/>
      <c r="I155" s="5"/>
      <c r="N155" s="9" t="s">
        <v>46</v>
      </c>
      <c r="O155" s="9"/>
      <c r="P155" s="9"/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0</v>
      </c>
      <c r="F158" s="4">
        <f>AVERAGE(E158:E159)</f>
        <v>0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1.1473455832286732</v>
      </c>
      <c r="N163" s="1">
        <f>I2</f>
        <v>8.1850105977242914E-3</v>
      </c>
    </row>
    <row r="164" spans="1:14" x14ac:dyDescent="0.2">
      <c r="M164">
        <f>S35</f>
        <v>1.0538722539295904</v>
      </c>
      <c r="N164">
        <f>I18</f>
        <v>7.9633986693778414E-3</v>
      </c>
    </row>
    <row r="165" spans="1:14" x14ac:dyDescent="0.2">
      <c r="M165">
        <f>S67</f>
        <v>2.8071380213153025</v>
      </c>
      <c r="N165">
        <f>I35</f>
        <v>2.2024358521253453</v>
      </c>
    </row>
    <row r="166" spans="1:14" x14ac:dyDescent="0.2">
      <c r="M166" s="1">
        <f>S99</f>
        <v>1.126072722032037</v>
      </c>
      <c r="N166" s="1">
        <f>I51</f>
        <v>2.057082992202818</v>
      </c>
    </row>
    <row r="167" spans="1:14" x14ac:dyDescent="0.2">
      <c r="M167" s="1"/>
      <c r="N167">
        <f>I67</f>
        <v>0.81807215419412393</v>
      </c>
    </row>
    <row r="168" spans="1:14" x14ac:dyDescent="0.2">
      <c r="N168">
        <f>I83</f>
        <v>3.2089470849638291</v>
      </c>
    </row>
    <row r="169" spans="1:14" x14ac:dyDescent="0.2">
      <c r="N169">
        <f>I99</f>
        <v>0.32825752748949077</v>
      </c>
    </row>
    <row r="170" spans="1:14" x14ac:dyDescent="0.2">
      <c r="N170">
        <f>I115</f>
        <v>0.1950072950446867</v>
      </c>
    </row>
    <row r="179" spans="12:15" x14ac:dyDescent="0.2">
      <c r="L179" t="s">
        <v>3</v>
      </c>
      <c r="M179">
        <f>AVERAGE(M163:M168)</f>
        <v>1.5336071451264006</v>
      </c>
      <c r="N179">
        <f>AVERAGE(N163:N172)</f>
        <v>1.1032439144109245</v>
      </c>
    </row>
    <row r="180" spans="12:15" x14ac:dyDescent="0.2">
      <c r="L180" t="s">
        <v>2</v>
      </c>
      <c r="M180">
        <f>STDEV(M163:M168)</f>
        <v>0.84996250086785552</v>
      </c>
      <c r="N180">
        <f>STDEV(N163:N172)</f>
        <v>1.2222714069198009</v>
      </c>
    </row>
    <row r="181" spans="12:15" x14ac:dyDescent="0.2">
      <c r="L181" t="s">
        <v>1</v>
      </c>
      <c r="N181">
        <f>TTEST(M163:M167,N163:N172,2,2)</f>
        <v>0.54567265181124569</v>
      </c>
      <c r="O181" s="38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86</v>
      </c>
      <c r="M183" t="s">
        <v>0</v>
      </c>
    </row>
    <row r="184" spans="12:15" x14ac:dyDescent="0.2">
      <c r="L184">
        <f>M179</f>
        <v>1.5336071451264006</v>
      </c>
      <c r="M184">
        <f>N179</f>
        <v>1.1032439144109245</v>
      </c>
    </row>
    <row r="185" spans="12:15" x14ac:dyDescent="0.2">
      <c r="L185">
        <f>M180</f>
        <v>0.84996250086785552</v>
      </c>
      <c r="M185">
        <f>N180</f>
        <v>1.2222714069198009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C159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84</v>
      </c>
      <c r="D2" s="4"/>
      <c r="E2" s="15">
        <f>P19</f>
        <v>25.385200000000001</v>
      </c>
      <c r="F2" s="4">
        <f>AVERAGE(E2)</f>
        <v>25.385200000000001</v>
      </c>
      <c r="G2" s="4">
        <f>SUM(F2,-F9)</f>
        <v>5.089500000000001</v>
      </c>
      <c r="H2" s="4">
        <f>SUM(G5,-G2)</f>
        <v>6.9327999999999967</v>
      </c>
      <c r="I2" s="14">
        <f>POWER(2,-H2)</f>
        <v>8.1850105977242914E-3</v>
      </c>
      <c r="K2" s="17" t="s">
        <v>29</v>
      </c>
      <c r="L2" s="16" t="s">
        <v>28</v>
      </c>
      <c r="M2" s="4" t="s">
        <v>84</v>
      </c>
      <c r="N2" s="4"/>
      <c r="O2" s="15">
        <f>P19</f>
        <v>25.385200000000001</v>
      </c>
      <c r="P2" s="4">
        <f>AVERAGE(O2)</f>
        <v>25.385200000000001</v>
      </c>
      <c r="Q2" s="4">
        <f>SUM(P2,-P9)</f>
        <v>5.089500000000001</v>
      </c>
      <c r="R2" s="4">
        <f>SUM(Q5,-Q2)</f>
        <v>-0.1982999999999997</v>
      </c>
      <c r="S2" s="14">
        <f>POWER(2,-R2)</f>
        <v>1.1473455832286732</v>
      </c>
    </row>
    <row r="3" spans="1:19" x14ac:dyDescent="0.2">
      <c r="A3" s="4" t="s">
        <v>5</v>
      </c>
      <c r="B3" s="7"/>
      <c r="C3" s="4" t="s">
        <v>84</v>
      </c>
      <c r="D3" s="7"/>
      <c r="F3" s="4"/>
      <c r="G3" s="4"/>
      <c r="H3" s="4"/>
      <c r="I3" s="5"/>
      <c r="K3" s="4" t="s">
        <v>5</v>
      </c>
      <c r="L3" s="7"/>
      <c r="M3" s="4" t="s">
        <v>84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84</v>
      </c>
      <c r="D5" s="6"/>
      <c r="E5">
        <f>P21</f>
        <v>33.870399999999997</v>
      </c>
      <c r="F5" s="4">
        <f>AVERAGE(E5:E6)</f>
        <v>33.870399999999997</v>
      </c>
      <c r="G5" s="4">
        <f>SUM(F5,-F12)</f>
        <v>12.022299999999998</v>
      </c>
      <c r="H5" s="4"/>
      <c r="I5" s="5"/>
      <c r="K5" s="4" t="s">
        <v>6</v>
      </c>
      <c r="L5" s="7"/>
      <c r="M5" s="4" t="s">
        <v>84</v>
      </c>
      <c r="N5" s="6"/>
      <c r="O5" s="15">
        <f>P20</f>
        <v>25.193000000000001</v>
      </c>
      <c r="P5" s="4">
        <f>AVERAGE(O5:O6)</f>
        <v>25.193000000000001</v>
      </c>
      <c r="Q5" s="4">
        <f>SUM(P5,-P12)</f>
        <v>4.8912000000000013</v>
      </c>
      <c r="R5" s="4"/>
      <c r="S5" s="5"/>
    </row>
    <row r="6" spans="1:19" x14ac:dyDescent="0.2">
      <c r="A6" s="4" t="s">
        <v>6</v>
      </c>
      <c r="B6" s="7"/>
      <c r="C6" s="4" t="s">
        <v>84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20.2957</v>
      </c>
      <c r="F9" s="4">
        <f>AVERAGE(E9)</f>
        <v>20.2957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20.2957</v>
      </c>
      <c r="P9" s="4">
        <f>AVERAGE(O9)</f>
        <v>20.2957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21.848099999999999</v>
      </c>
      <c r="F12" s="4">
        <f>AVERAGE(E12:E13)</f>
        <v>21.848099999999999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20.3018</v>
      </c>
      <c r="P12" s="4">
        <f>AVERAGE(O12:O13)</f>
        <v>20.3018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84</v>
      </c>
      <c r="D18" s="4"/>
      <c r="E18" s="15">
        <f>P19</f>
        <v>25.385200000000001</v>
      </c>
      <c r="F18" s="4">
        <f>AVERAGE(E18:E19)</f>
        <v>25.385200000000001</v>
      </c>
      <c r="G18" s="4">
        <f>SUM(F18,-F25)</f>
        <v>5.089500000000001</v>
      </c>
      <c r="H18" s="4">
        <f>SUM(G21,-G18)</f>
        <v>6.9723999999999968</v>
      </c>
      <c r="I18" s="14">
        <f>POWER(2,-H18)</f>
        <v>7.9633986693778414E-3</v>
      </c>
      <c r="O18" s="13" t="s">
        <v>22</v>
      </c>
      <c r="P18" s="13" t="s">
        <v>84</v>
      </c>
    </row>
    <row r="19" spans="1:16" x14ac:dyDescent="0.2">
      <c r="A19" s="4" t="s">
        <v>5</v>
      </c>
      <c r="B19" s="7"/>
      <c r="C19" s="4" t="s">
        <v>84</v>
      </c>
      <c r="D19" s="7"/>
      <c r="E19" s="8" t="s">
        <v>7</v>
      </c>
      <c r="F19" s="4"/>
      <c r="G19" s="4"/>
      <c r="H19" s="4"/>
      <c r="I19" s="5"/>
      <c r="N19" s="52" t="s">
        <v>63</v>
      </c>
      <c r="O19" s="52">
        <v>20.2957</v>
      </c>
      <c r="P19" s="52">
        <v>25.385200000000001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52" t="s">
        <v>63</v>
      </c>
      <c r="O20" s="52">
        <v>20.3018</v>
      </c>
      <c r="P20" s="52">
        <v>25.193000000000001</v>
      </c>
    </row>
    <row r="21" spans="1:16" x14ac:dyDescent="0.2">
      <c r="A21" s="4" t="s">
        <v>6</v>
      </c>
      <c r="B21" s="7"/>
      <c r="C21" s="4" t="s">
        <v>84</v>
      </c>
      <c r="D21" s="6"/>
      <c r="E21">
        <f>P22</f>
        <v>33.870399999999997</v>
      </c>
      <c r="F21" s="4">
        <f>AVERAGE(E21:E22)</f>
        <v>33.870399999999997</v>
      </c>
      <c r="G21" s="4">
        <f>SUM(F21,-F28)</f>
        <v>12.061899999999998</v>
      </c>
      <c r="H21" s="4"/>
      <c r="I21" s="5"/>
      <c r="N21" s="52" t="s">
        <v>21</v>
      </c>
      <c r="O21" s="52">
        <v>21.848099999999999</v>
      </c>
      <c r="P21" s="52">
        <v>33.870399999999997</v>
      </c>
    </row>
    <row r="22" spans="1:16" x14ac:dyDescent="0.2">
      <c r="A22" s="4" t="s">
        <v>6</v>
      </c>
      <c r="B22" s="7"/>
      <c r="C22" s="4" t="s">
        <v>84</v>
      </c>
      <c r="D22" s="4"/>
      <c r="E22" s="8" t="s">
        <v>7</v>
      </c>
      <c r="F22" s="4"/>
      <c r="G22" s="4"/>
      <c r="H22" s="4"/>
      <c r="I22" s="5"/>
      <c r="N22" s="52" t="s">
        <v>21</v>
      </c>
      <c r="O22" s="52">
        <v>21.808499999999999</v>
      </c>
      <c r="P22" s="52">
        <v>33.870399999999997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20.2957</v>
      </c>
      <c r="F25" s="4">
        <f>AVERAGE(E25:E26)</f>
        <v>20.2957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21.808499999999999</v>
      </c>
      <c r="F28" s="4">
        <f>AVERAGE(E28:E29)</f>
        <v>21.808499999999999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84</v>
      </c>
      <c r="D35" s="4"/>
      <c r="E35" s="15">
        <f>P53</f>
        <v>29.726500000000001</v>
      </c>
      <c r="F35" s="4">
        <f>AVERAGE(E35)</f>
        <v>29.726500000000001</v>
      </c>
      <c r="G35" s="4">
        <f>SUM(F35,-F42)</f>
        <v>9.5645000000000024</v>
      </c>
      <c r="H35" s="4">
        <f>SUM(G38,-G35)</f>
        <v>-1.1391000000000027</v>
      </c>
      <c r="I35" s="14">
        <f>POWER(2,-H35)</f>
        <v>2.2024358521253453</v>
      </c>
      <c r="K35" s="17" t="s">
        <v>32</v>
      </c>
      <c r="L35" s="16" t="s">
        <v>28</v>
      </c>
      <c r="M35" s="4" t="s">
        <v>84</v>
      </c>
      <c r="N35" s="4"/>
      <c r="O35" s="15">
        <f>P53</f>
        <v>29.726500000000001</v>
      </c>
      <c r="P35" s="4">
        <f>AVERAGE(O35)</f>
        <v>29.726500000000001</v>
      </c>
      <c r="Q35" s="4">
        <f>SUM(P35,-P42)</f>
        <v>9.5645000000000024</v>
      </c>
      <c r="R35" s="4">
        <f>SUM(Q38,-Q35)</f>
        <v>-7.5700000000001211E-2</v>
      </c>
      <c r="S35" s="14">
        <f>POWER(2,-R35)</f>
        <v>1.0538722539295904</v>
      </c>
    </row>
    <row r="36" spans="1:19" x14ac:dyDescent="0.2">
      <c r="A36" s="4" t="s">
        <v>5</v>
      </c>
      <c r="B36" s="7"/>
      <c r="C36" s="4" t="s">
        <v>84</v>
      </c>
      <c r="D36" s="7"/>
      <c r="F36" s="4"/>
      <c r="G36" s="4"/>
      <c r="H36" s="4"/>
      <c r="I36" s="5"/>
      <c r="K36" s="4" t="s">
        <v>5</v>
      </c>
      <c r="L36" s="7"/>
      <c r="M36" s="4" t="s">
        <v>84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84</v>
      </c>
      <c r="D38" s="6"/>
      <c r="E38">
        <f>P55</f>
        <v>27.1738</v>
      </c>
      <c r="F38" s="4">
        <f>AVERAGE(E38:E39)</f>
        <v>27.1738</v>
      </c>
      <c r="G38" s="4">
        <f>SUM(F38,-F45)</f>
        <v>8.4253999999999998</v>
      </c>
      <c r="H38" s="4"/>
      <c r="I38" s="5"/>
      <c r="K38" s="4" t="s">
        <v>6</v>
      </c>
      <c r="L38" s="7"/>
      <c r="M38" s="4" t="s">
        <v>84</v>
      </c>
      <c r="N38" s="6"/>
      <c r="O38" s="15">
        <f>P54</f>
        <v>29.6632</v>
      </c>
      <c r="P38" s="4">
        <f>AVERAGE(O38:O39)</f>
        <v>29.6632</v>
      </c>
      <c r="Q38" s="4">
        <f>SUM(P38,-P45)</f>
        <v>9.4888000000000012</v>
      </c>
      <c r="R38" s="4"/>
      <c r="S38" s="5"/>
    </row>
    <row r="39" spans="1:19" x14ac:dyDescent="0.2">
      <c r="A39" s="4" t="s">
        <v>6</v>
      </c>
      <c r="B39" s="7"/>
      <c r="C39" s="4" t="s">
        <v>84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20.161999999999999</v>
      </c>
      <c r="F42" s="4">
        <f>AVERAGE(E42)</f>
        <v>20.161999999999999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20.161999999999999</v>
      </c>
      <c r="P42" s="4">
        <f>AVERAGE(O42)</f>
        <v>20.161999999999999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18.7484</v>
      </c>
      <c r="F45" s="4">
        <f>AVERAGE(E45:E46)</f>
        <v>18.7484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20.174399999999999</v>
      </c>
      <c r="P45" s="4">
        <f>AVERAGE(O45:O46)</f>
        <v>20.174399999999999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84</v>
      </c>
      <c r="D51" s="4"/>
      <c r="E51" s="15">
        <f>P53</f>
        <v>29.726500000000001</v>
      </c>
      <c r="F51" s="4">
        <f>AVERAGE(E51:E52)</f>
        <v>29.726500000000001</v>
      </c>
      <c r="G51" s="4">
        <f>SUM(F51,-F58)</f>
        <v>9.5645000000000024</v>
      </c>
      <c r="H51" s="4">
        <f>SUM(G54,-G51)</f>
        <v>-1.0406000000000013</v>
      </c>
      <c r="I51" s="14">
        <f>POWER(2,-H51)</f>
        <v>2.057082992202818</v>
      </c>
    </row>
    <row r="52" spans="1:16" x14ac:dyDescent="0.2">
      <c r="A52" s="4" t="s">
        <v>5</v>
      </c>
      <c r="B52" s="7"/>
      <c r="C52" s="4" t="s">
        <v>84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54" t="s">
        <v>64</v>
      </c>
      <c r="O53" s="58">
        <v>20.161999999999999</v>
      </c>
      <c r="P53" s="55">
        <v>29.726500000000001</v>
      </c>
    </row>
    <row r="54" spans="1:16" x14ac:dyDescent="0.2">
      <c r="A54" s="4" t="s">
        <v>6</v>
      </c>
      <c r="B54" s="7"/>
      <c r="C54" s="4" t="s">
        <v>84</v>
      </c>
      <c r="D54" s="6"/>
      <c r="E54">
        <f>P56</f>
        <v>27.228899999999999</v>
      </c>
      <c r="F54" s="4">
        <f>AVERAGE(E54:E55)</f>
        <v>27.228899999999999</v>
      </c>
      <c r="G54" s="4">
        <f>SUM(F54,-F61)</f>
        <v>8.5239000000000011</v>
      </c>
      <c r="H54" s="4"/>
      <c r="I54" s="5"/>
      <c r="N54" s="54" t="s">
        <v>64</v>
      </c>
      <c r="O54" s="54">
        <v>20.174399999999999</v>
      </c>
      <c r="P54" s="55">
        <v>29.6632</v>
      </c>
    </row>
    <row r="55" spans="1:16" x14ac:dyDescent="0.2">
      <c r="A55" s="4" t="s">
        <v>6</v>
      </c>
      <c r="B55" s="7"/>
      <c r="C55" s="4" t="s">
        <v>84</v>
      </c>
      <c r="D55" s="4"/>
      <c r="E55" s="8" t="s">
        <v>7</v>
      </c>
      <c r="F55" s="4"/>
      <c r="G55" s="4"/>
      <c r="H55" s="4"/>
      <c r="I55" s="5"/>
      <c r="N55" s="54" t="s">
        <v>61</v>
      </c>
      <c r="O55" s="54">
        <v>18.7484</v>
      </c>
      <c r="P55" s="55">
        <v>27.1738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54" t="s">
        <v>61</v>
      </c>
      <c r="O56" s="54">
        <v>18.704999999999998</v>
      </c>
      <c r="P56" s="55">
        <v>27.228899999999999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20.161999999999999</v>
      </c>
      <c r="F58" s="4">
        <f>AVERAGE(E58:E59)</f>
        <v>20.161999999999999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18.704999999999998</v>
      </c>
      <c r="F61" s="4">
        <f>AVERAGE(E61:E62)</f>
        <v>18.704999999999998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84</v>
      </c>
      <c r="D67" s="4"/>
      <c r="E67" s="15">
        <f>P87</f>
        <v>32.593699999999998</v>
      </c>
      <c r="F67" s="4">
        <f>AVERAGE(E67)</f>
        <v>32.593699999999998</v>
      </c>
      <c r="G67" s="4">
        <f>SUM(F67,-F74)</f>
        <v>12.392999999999997</v>
      </c>
      <c r="H67" s="4">
        <f>SUM(G70,-G67)</f>
        <v>0.28969999999999985</v>
      </c>
      <c r="I67" s="14">
        <f>POWER(2,-H67)</f>
        <v>0.81807215419412393</v>
      </c>
      <c r="K67" s="17" t="s">
        <v>34</v>
      </c>
      <c r="L67" s="16" t="s">
        <v>28</v>
      </c>
      <c r="M67" s="4" t="s">
        <v>84</v>
      </c>
      <c r="N67" s="4"/>
      <c r="O67" s="15">
        <f>P87</f>
        <v>32.593699999999998</v>
      </c>
      <c r="P67" s="4">
        <f>AVERAGE(O67)</f>
        <v>32.593699999999998</v>
      </c>
      <c r="Q67" s="4">
        <f>SUM(P67,-P74)</f>
        <v>12.392999999999997</v>
      </c>
      <c r="R67" s="4">
        <f>SUM(Q70,-Q67)</f>
        <v>-1.489099999999997</v>
      </c>
      <c r="S67" s="14">
        <f>POWER(2,-R67)</f>
        <v>2.8071380213153025</v>
      </c>
      <c r="BF67" s="17" t="s">
        <v>20</v>
      </c>
      <c r="BG67" s="16" t="s">
        <v>28</v>
      </c>
      <c r="BH67" s="4" t="s">
        <v>84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84</v>
      </c>
      <c r="D68" s="7"/>
      <c r="F68" s="4"/>
      <c r="G68" s="4"/>
      <c r="H68" s="4"/>
      <c r="I68" s="5"/>
      <c r="K68" s="4" t="s">
        <v>5</v>
      </c>
      <c r="L68" s="7"/>
      <c r="M68" s="4" t="s">
        <v>84</v>
      </c>
      <c r="N68" s="7"/>
      <c r="P68" s="4"/>
      <c r="Q68" s="4"/>
      <c r="R68" s="4"/>
      <c r="S68" s="5"/>
      <c r="BF68" s="4" t="s">
        <v>5</v>
      </c>
      <c r="BG68" s="7"/>
      <c r="BH68" s="4" t="s">
        <v>84</v>
      </c>
      <c r="BI68" s="7"/>
      <c r="BK68" s="4"/>
      <c r="BL68" s="4"/>
      <c r="BM68" s="4"/>
      <c r="BN68" s="5"/>
      <c r="BP68" s="4" t="s">
        <v>5</v>
      </c>
      <c r="BQ68" s="7"/>
      <c r="BR68" s="4" t="s">
        <v>84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84</v>
      </c>
      <c r="D70" s="6"/>
      <c r="E70">
        <f>P89</f>
        <v>33.057699999999997</v>
      </c>
      <c r="F70" s="4">
        <f>AVERAGE(E70:E71)</f>
        <v>33.057699999999997</v>
      </c>
      <c r="G70" s="4">
        <f>SUM(F70,-F77)</f>
        <v>12.682699999999997</v>
      </c>
      <c r="H70" s="4"/>
      <c r="I70" s="5"/>
      <c r="K70" s="4" t="s">
        <v>6</v>
      </c>
      <c r="L70" s="7"/>
      <c r="M70" s="4" t="s">
        <v>84</v>
      </c>
      <c r="N70" s="6"/>
      <c r="O70" s="15">
        <f>P88</f>
        <v>30.996500000000001</v>
      </c>
      <c r="P70" s="4">
        <f>AVERAGE(O70:O71)</f>
        <v>30.996500000000001</v>
      </c>
      <c r="Q70" s="4">
        <f>SUM(P70,-P77)</f>
        <v>10.9039</v>
      </c>
      <c r="R70" s="4"/>
      <c r="S70" s="5"/>
      <c r="BF70" s="4" t="s">
        <v>6</v>
      </c>
      <c r="BG70" s="7"/>
      <c r="BH70" s="4" t="s">
        <v>84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20.200700000000001</v>
      </c>
      <c r="F74" s="4">
        <f>AVERAGE(E74)</f>
        <v>20.200700000000001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20.200700000000001</v>
      </c>
      <c r="P74" s="4">
        <f>AVERAGE(O74)</f>
        <v>20.200700000000001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20.375</v>
      </c>
      <c r="F77" s="4">
        <f>AVERAGE(E77:E78)</f>
        <v>20.375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20.092600000000001</v>
      </c>
      <c r="P77" s="4">
        <f>AVERAGE(O77:O78)</f>
        <v>20.092600000000001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84</v>
      </c>
      <c r="D83" s="4"/>
      <c r="E83" s="15">
        <f>P87</f>
        <v>32.593699999999998</v>
      </c>
      <c r="F83" s="4">
        <f>AVERAGE(E83:E84)</f>
        <v>32.593699999999998</v>
      </c>
      <c r="G83" s="4">
        <f>SUM(F83,-F90)</f>
        <v>12.392999999999997</v>
      </c>
      <c r="H83" s="4">
        <f>SUM(G86,-G83)</f>
        <v>-1.6820999999999984</v>
      </c>
      <c r="I83" s="14">
        <f>POWER(2,-H83)</f>
        <v>3.2089470849638291</v>
      </c>
      <c r="BF83" s="17" t="s">
        <v>20</v>
      </c>
      <c r="BG83" s="16" t="s">
        <v>30</v>
      </c>
      <c r="BH83" s="4" t="s">
        <v>84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84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84</v>
      </c>
      <c r="D86" s="6"/>
      <c r="E86">
        <f>P90</f>
        <v>31.1311</v>
      </c>
      <c r="F86" s="4">
        <f>AVERAGE(E86:E87)</f>
        <v>31.1311</v>
      </c>
      <c r="G86" s="4">
        <f>SUM(F86,-F93)</f>
        <v>10.710899999999999</v>
      </c>
      <c r="H86" s="4"/>
      <c r="I86" s="5"/>
      <c r="O86" s="13" t="s">
        <v>22</v>
      </c>
      <c r="P86" s="13" t="s">
        <v>84</v>
      </c>
      <c r="BF86" s="4" t="s">
        <v>6</v>
      </c>
      <c r="BG86" s="7"/>
      <c r="BH86" s="4" t="s">
        <v>84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84</v>
      </c>
      <c r="D87" s="4"/>
      <c r="E87" s="8" t="s">
        <v>7</v>
      </c>
      <c r="F87" s="4"/>
      <c r="G87" s="4"/>
      <c r="H87" s="4"/>
      <c r="I87" s="5"/>
      <c r="N87" s="54" t="s">
        <v>65</v>
      </c>
      <c r="O87" s="54">
        <v>20.200700000000001</v>
      </c>
      <c r="P87" s="55">
        <v>32.593699999999998</v>
      </c>
      <c r="BF87" s="4" t="s">
        <v>6</v>
      </c>
      <c r="BG87" s="7"/>
      <c r="BH87" s="4" t="s">
        <v>84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54" t="s">
        <v>60</v>
      </c>
      <c r="O88" s="54">
        <v>20.092600000000001</v>
      </c>
      <c r="P88" s="55">
        <v>30.996500000000001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54" t="s">
        <v>62</v>
      </c>
      <c r="O89" s="54">
        <v>20.375</v>
      </c>
      <c r="P89" s="55">
        <v>33.057699999999997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20.200700000000001</v>
      </c>
      <c r="F90" s="4">
        <f>AVERAGE(E90:E91)</f>
        <v>20.200700000000001</v>
      </c>
      <c r="G90" s="4"/>
      <c r="H90" s="4"/>
      <c r="I90" s="5"/>
      <c r="N90" s="54" t="s">
        <v>62</v>
      </c>
      <c r="O90" s="54">
        <v>20.420200000000001</v>
      </c>
      <c r="P90" s="55">
        <v>31.1311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20.420200000000001</v>
      </c>
      <c r="F93" s="4">
        <f>AVERAGE(E93:E94)</f>
        <v>20.420200000000001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84</v>
      </c>
      <c r="D99" s="4"/>
      <c r="E99" s="15">
        <f>P119</f>
        <v>30.287400000000002</v>
      </c>
      <c r="F99" s="4">
        <f>AVERAGE(E99)</f>
        <v>30.287400000000002</v>
      </c>
      <c r="G99" s="4">
        <f>SUM(F99,-F106)</f>
        <v>10.821000000000002</v>
      </c>
      <c r="H99" s="4">
        <f>SUM(G102,-G99)</f>
        <v>1.6070999999999991</v>
      </c>
      <c r="I99" s="14">
        <f>POWER(2,-H99)</f>
        <v>0.32825752748949077</v>
      </c>
      <c r="K99" s="17" t="s">
        <v>35</v>
      </c>
      <c r="L99" s="16" t="s">
        <v>28</v>
      </c>
      <c r="M99" s="4" t="s">
        <v>84</v>
      </c>
      <c r="N99" s="4"/>
      <c r="O99" s="15">
        <f>P119</f>
        <v>30.287400000000002</v>
      </c>
      <c r="P99" s="4">
        <f>AVERAGE(O99)</f>
        <v>30.287400000000002</v>
      </c>
      <c r="Q99" s="4">
        <f>SUM(P99,-P106)</f>
        <v>10.821000000000002</v>
      </c>
      <c r="R99" s="4">
        <f>SUM(Q102,-Q99)</f>
        <v>-0.17129999999999868</v>
      </c>
      <c r="S99" s="14">
        <f>POWER(2,-R99)</f>
        <v>1.126072722032037</v>
      </c>
    </row>
    <row r="100" spans="1:19" x14ac:dyDescent="0.2">
      <c r="A100" s="4" t="s">
        <v>5</v>
      </c>
      <c r="B100" s="7"/>
      <c r="C100" s="4" t="s">
        <v>84</v>
      </c>
      <c r="D100" s="7"/>
      <c r="F100" s="4"/>
      <c r="G100" s="4"/>
      <c r="H100" s="4"/>
      <c r="I100" s="5"/>
      <c r="K100" s="4" t="s">
        <v>5</v>
      </c>
      <c r="L100" s="7"/>
      <c r="M100" s="4" t="s">
        <v>84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84</v>
      </c>
      <c r="D102" s="6"/>
      <c r="E102">
        <f>P121</f>
        <v>31.170300000000001</v>
      </c>
      <c r="F102" s="4">
        <f>AVERAGE(E102:E103)</f>
        <v>31.170300000000001</v>
      </c>
      <c r="G102" s="4">
        <f>SUM(F102,-F109)</f>
        <v>12.428100000000001</v>
      </c>
      <c r="H102" s="4"/>
      <c r="I102" s="5"/>
      <c r="K102" s="4" t="s">
        <v>6</v>
      </c>
      <c r="L102" s="7"/>
      <c r="M102" s="4" t="s">
        <v>84</v>
      </c>
      <c r="N102" s="6"/>
      <c r="O102" s="15">
        <f>P120</f>
        <v>30.219000000000001</v>
      </c>
      <c r="P102" s="4">
        <f>AVERAGE(O102:O103)</f>
        <v>30.219000000000001</v>
      </c>
      <c r="Q102" s="4">
        <f>SUM(P102,-P109)</f>
        <v>10.649700000000003</v>
      </c>
      <c r="R102" s="4"/>
      <c r="S102" s="5"/>
    </row>
    <row r="103" spans="1:19" x14ac:dyDescent="0.2">
      <c r="A103" s="4" t="s">
        <v>6</v>
      </c>
      <c r="B103" s="7"/>
      <c r="C103" s="4" t="s">
        <v>84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19.4664</v>
      </c>
      <c r="F106" s="4">
        <f>AVERAGE(E106)</f>
        <v>19.4664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19.4664</v>
      </c>
      <c r="P106" s="4">
        <f>AVERAGE(O106)</f>
        <v>19.4664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18.7422</v>
      </c>
      <c r="F109" s="4">
        <f>AVERAGE(E109:E110)</f>
        <v>18.7422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19.569299999999998</v>
      </c>
      <c r="P109" s="4">
        <f>AVERAGE(O109:O110)</f>
        <v>19.569299999999998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84</v>
      </c>
      <c r="D115" s="4"/>
      <c r="E115" s="15">
        <f>P119</f>
        <v>30.287400000000002</v>
      </c>
      <c r="F115" s="4">
        <f>AVERAGE(E115:E116)</f>
        <v>30.287400000000002</v>
      </c>
      <c r="G115" s="4">
        <f>SUM(F115,-F122)</f>
        <v>10.821000000000002</v>
      </c>
      <c r="H115" s="4">
        <f>SUM(G118,-G115)</f>
        <v>2.3583999999999961</v>
      </c>
      <c r="I115" s="14">
        <f>POWER(2,-H115)</f>
        <v>0.1950072950446867</v>
      </c>
    </row>
    <row r="116" spans="1:16" x14ac:dyDescent="0.2">
      <c r="A116" s="4" t="s">
        <v>5</v>
      </c>
      <c r="B116" s="7"/>
      <c r="C116" s="4" t="s">
        <v>84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84</v>
      </c>
      <c r="D118" s="6"/>
      <c r="E118">
        <f>P122</f>
        <v>31.919799999999999</v>
      </c>
      <c r="F118" s="4">
        <f>AVERAGE(E118:E119)</f>
        <v>31.919799999999999</v>
      </c>
      <c r="G118" s="4">
        <f>SUM(F118,-F125)</f>
        <v>13.179399999999998</v>
      </c>
      <c r="H118" s="4"/>
      <c r="I118" s="5"/>
      <c r="O118" s="13" t="s">
        <v>22</v>
      </c>
      <c r="P118" s="13" t="s">
        <v>84</v>
      </c>
    </row>
    <row r="119" spans="1:16" x14ac:dyDescent="0.2">
      <c r="A119" s="4" t="s">
        <v>6</v>
      </c>
      <c r="B119" s="7"/>
      <c r="C119" s="4" t="s">
        <v>84</v>
      </c>
      <c r="D119" s="4"/>
      <c r="E119" s="8" t="s">
        <v>7</v>
      </c>
      <c r="F119" s="4"/>
      <c r="G119" s="4"/>
      <c r="H119" s="4"/>
      <c r="I119" s="5"/>
      <c r="N119" s="56" t="s">
        <v>66</v>
      </c>
      <c r="O119" s="56">
        <v>19.4664</v>
      </c>
      <c r="P119" s="56">
        <v>30.287400000000002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56" t="s">
        <v>67</v>
      </c>
      <c r="O120" s="56">
        <v>19.569299999999998</v>
      </c>
      <c r="P120" s="56">
        <v>30.219000000000001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57" t="s">
        <v>46</v>
      </c>
      <c r="O121" s="57">
        <v>18.7422</v>
      </c>
      <c r="P121" s="57">
        <v>31.170300000000001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19.4664</v>
      </c>
      <c r="F122" s="4">
        <f>AVERAGE(E122:E123)</f>
        <v>19.4664</v>
      </c>
      <c r="G122" s="4"/>
      <c r="H122" s="4"/>
      <c r="I122" s="5"/>
      <c r="N122" s="57" t="s">
        <v>46</v>
      </c>
      <c r="O122" s="57">
        <v>18.740400000000001</v>
      </c>
      <c r="P122" s="57">
        <v>31.919799999999999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18.740400000000001</v>
      </c>
      <c r="F125" s="4">
        <f>AVERAGE(E125:E126)</f>
        <v>18.740400000000001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84</v>
      </c>
      <c r="D132" s="4"/>
      <c r="E132" s="15">
        <f>P152</f>
        <v>0</v>
      </c>
      <c r="F132" s="4">
        <f>AVERAGE(E132)</f>
        <v>0</v>
      </c>
      <c r="G132" s="4">
        <f>SUM(F132,-F139)</f>
        <v>0</v>
      </c>
      <c r="H132" s="4">
        <f>SUM(G135,-G132)</f>
        <v>0</v>
      </c>
      <c r="I132" s="14"/>
      <c r="K132" s="17" t="s">
        <v>36</v>
      </c>
      <c r="L132" s="16" t="s">
        <v>28</v>
      </c>
      <c r="M132" s="4" t="s">
        <v>84</v>
      </c>
      <c r="N132" s="4"/>
      <c r="O132" s="15">
        <f>P152</f>
        <v>0</v>
      </c>
      <c r="P132" s="4">
        <f>AVERAGE(O132)</f>
        <v>0</v>
      </c>
      <c r="Q132" s="4">
        <f>SUM(P132,-P139)</f>
        <v>0</v>
      </c>
      <c r="R132" s="4">
        <f>SUM(Q135,-Q132)</f>
        <v>0</v>
      </c>
      <c r="S132" s="14"/>
    </row>
    <row r="133" spans="1:19" x14ac:dyDescent="0.2">
      <c r="A133" s="4" t="s">
        <v>5</v>
      </c>
      <c r="B133" s="7"/>
      <c r="C133" s="4" t="s">
        <v>84</v>
      </c>
      <c r="D133" s="7"/>
      <c r="F133" s="4"/>
      <c r="G133" s="4"/>
      <c r="H133" s="4"/>
      <c r="I133" s="5"/>
      <c r="K133" s="4" t="s">
        <v>5</v>
      </c>
      <c r="L133" s="7"/>
      <c r="M133" s="4" t="s">
        <v>84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84</v>
      </c>
      <c r="D135" s="6"/>
      <c r="E135">
        <f>P154</f>
        <v>0</v>
      </c>
      <c r="F135" s="4">
        <f>AVERAGE(E135:E136)</f>
        <v>0</v>
      </c>
      <c r="G135" s="4">
        <f>SUM(F135,-F142)</f>
        <v>0</v>
      </c>
      <c r="H135" s="4"/>
      <c r="I135" s="5"/>
      <c r="K135" s="4" t="s">
        <v>6</v>
      </c>
      <c r="L135" s="7"/>
      <c r="M135" s="4" t="s">
        <v>84</v>
      </c>
      <c r="N135" s="6"/>
      <c r="O135" s="15">
        <f>P153</f>
        <v>0</v>
      </c>
      <c r="P135" s="4">
        <f>AVERAGE(O135:O136)</f>
        <v>0</v>
      </c>
      <c r="Q135" s="4">
        <f>SUM(P135,-P142)</f>
        <v>0</v>
      </c>
      <c r="R135" s="4"/>
      <c r="S135" s="5"/>
    </row>
    <row r="136" spans="1:19" x14ac:dyDescent="0.2">
      <c r="A136" s="4" t="s">
        <v>6</v>
      </c>
      <c r="B136" s="7"/>
      <c r="C136" s="4" t="s">
        <v>84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0</v>
      </c>
      <c r="F139" s="4">
        <f>AVERAGE(E139)</f>
        <v>0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0</v>
      </c>
      <c r="P139" s="4">
        <f>AVERAGE(O139)</f>
        <v>0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0</v>
      </c>
      <c r="F142" s="4">
        <f>AVERAGE(E142:E143)</f>
        <v>0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0</v>
      </c>
      <c r="P142" s="4">
        <f>AVERAGE(O142:O143)</f>
        <v>0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84</v>
      </c>
      <c r="D148" s="4"/>
      <c r="E148" s="15">
        <f>P152</f>
        <v>0</v>
      </c>
      <c r="F148" s="4">
        <f>AVERAGE(E148:E149)</f>
        <v>0</v>
      </c>
      <c r="G148" s="4">
        <f>SUM(F148,-F155)</f>
        <v>0</v>
      </c>
      <c r="H148" s="4">
        <f>SUM(G151,-G148)</f>
        <v>0</v>
      </c>
      <c r="I148" s="14"/>
    </row>
    <row r="149" spans="1:19" x14ac:dyDescent="0.2">
      <c r="A149" s="4" t="s">
        <v>5</v>
      </c>
      <c r="B149" s="7"/>
      <c r="C149" s="4" t="s">
        <v>84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84</v>
      </c>
      <c r="D151" s="6"/>
      <c r="E151">
        <f>P155</f>
        <v>0</v>
      </c>
      <c r="F151" s="4">
        <f>AVERAGE(E151:E152)</f>
        <v>0</v>
      </c>
      <c r="G151" s="4">
        <f>SUM(F151,-F158)</f>
        <v>0</v>
      </c>
      <c r="H151" s="4"/>
      <c r="I151" s="5"/>
      <c r="O151" s="13" t="s">
        <v>22</v>
      </c>
      <c r="P151" s="13" t="s">
        <v>84</v>
      </c>
    </row>
    <row r="152" spans="1:19" x14ac:dyDescent="0.2">
      <c r="A152" s="4" t="s">
        <v>6</v>
      </c>
      <c r="B152" s="7"/>
      <c r="C152" s="4" t="s">
        <v>84</v>
      </c>
      <c r="D152" s="4"/>
      <c r="E152" s="8" t="s">
        <v>7</v>
      </c>
      <c r="F152" s="4"/>
      <c r="G152" s="4"/>
      <c r="H152" s="4"/>
      <c r="I152" s="5"/>
      <c r="N152" s="25" t="s">
        <v>66</v>
      </c>
      <c r="O152" s="25"/>
      <c r="P152" s="25"/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5" t="s">
        <v>67</v>
      </c>
      <c r="O153" s="25"/>
      <c r="P153" s="25"/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/>
      <c r="P154" s="9"/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0</v>
      </c>
      <c r="F155" s="4">
        <f>AVERAGE(E155:E156)</f>
        <v>0</v>
      </c>
      <c r="G155" s="4"/>
      <c r="H155" s="4"/>
      <c r="I155" s="5"/>
      <c r="N155" s="9" t="s">
        <v>46</v>
      </c>
      <c r="O155" s="9"/>
      <c r="P155" s="9"/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0</v>
      </c>
      <c r="F158" s="4">
        <f>AVERAGE(E158:E159)</f>
        <v>0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1.1473455832286732</v>
      </c>
      <c r="N163" s="1"/>
    </row>
    <row r="164" spans="1:14" x14ac:dyDescent="0.2">
      <c r="M164">
        <f>S35</f>
        <v>1.0538722539295904</v>
      </c>
    </row>
    <row r="165" spans="1:14" x14ac:dyDescent="0.2">
      <c r="N165">
        <f>I35</f>
        <v>2.2024358521253453</v>
      </c>
    </row>
    <row r="166" spans="1:14" x14ac:dyDescent="0.2">
      <c r="M166" s="1">
        <f>S99</f>
        <v>1.126072722032037</v>
      </c>
      <c r="N166" s="1">
        <f>I51</f>
        <v>2.057082992202818</v>
      </c>
    </row>
    <row r="167" spans="1:14" x14ac:dyDescent="0.2">
      <c r="M167" s="1"/>
      <c r="N167">
        <f>I67</f>
        <v>0.81807215419412393</v>
      </c>
    </row>
    <row r="169" spans="1:14" x14ac:dyDescent="0.2">
      <c r="N169">
        <f>I99</f>
        <v>0.32825752748949077</v>
      </c>
    </row>
    <row r="170" spans="1:14" x14ac:dyDescent="0.2">
      <c r="N170">
        <f>I115</f>
        <v>0.1950072950446867</v>
      </c>
    </row>
    <row r="179" spans="12:15" x14ac:dyDescent="0.2">
      <c r="L179" t="s">
        <v>3</v>
      </c>
      <c r="M179">
        <f>AVERAGE(M163:M168)</f>
        <v>1.1090968530634335</v>
      </c>
      <c r="N179">
        <f>AVERAGE(N163:N172)</f>
        <v>1.120171164211293</v>
      </c>
    </row>
    <row r="180" spans="12:15" x14ac:dyDescent="0.2">
      <c r="L180" t="s">
        <v>2</v>
      </c>
      <c r="M180">
        <f>STDEV(M163:M168)</f>
        <v>4.8994396802012875E-2</v>
      </c>
      <c r="N180">
        <f>STDEV(N163:N172)</f>
        <v>0.95176412950199374</v>
      </c>
    </row>
    <row r="181" spans="12:15" x14ac:dyDescent="0.2">
      <c r="L181" t="s">
        <v>1</v>
      </c>
      <c r="N181">
        <f>TTEST(M163:M167,N163:N172,2,2)</f>
        <v>0.98507412953372708</v>
      </c>
      <c r="O181" s="38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86</v>
      </c>
      <c r="M183" t="s">
        <v>0</v>
      </c>
    </row>
    <row r="184" spans="12:15" x14ac:dyDescent="0.2">
      <c r="L184">
        <f>M179</f>
        <v>1.1090968530634335</v>
      </c>
      <c r="M184">
        <f>N179</f>
        <v>1.120171164211293</v>
      </c>
    </row>
    <row r="185" spans="12:15" x14ac:dyDescent="0.2">
      <c r="L185">
        <f>M180</f>
        <v>4.8994396802012875E-2</v>
      </c>
      <c r="M185">
        <f>N180</f>
        <v>0.95176412950199374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zoomScale="108" workbookViewId="0">
      <selection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31.993600000000001</v>
      </c>
      <c r="F2" s="4">
        <f>AVERAGE(E2)</f>
        <v>31.993600000000001</v>
      </c>
      <c r="G2" s="4">
        <f>SUM(F2,-F9)</f>
        <v>13.6355</v>
      </c>
      <c r="H2" s="4">
        <f>SUM(G5,-G2)</f>
        <v>-3.5083999999999982</v>
      </c>
      <c r="I2" s="14">
        <f>POWER(2,-H2)</f>
        <v>11.379773990645679</v>
      </c>
      <c r="K2" s="17" t="s">
        <v>29</v>
      </c>
      <c r="L2" s="16" t="s">
        <v>28</v>
      </c>
      <c r="M2" s="4" t="s">
        <v>85</v>
      </c>
      <c r="N2" s="4"/>
      <c r="O2" s="15">
        <f>P19</f>
        <v>31.993600000000001</v>
      </c>
      <c r="P2" s="4">
        <f>AVERAGE(O2)</f>
        <v>31.993600000000001</v>
      </c>
      <c r="Q2" s="4">
        <f>SUM(P2,-P9)</f>
        <v>13.6355</v>
      </c>
      <c r="R2" s="4">
        <f>SUM(Q5,-Q2)</f>
        <v>-0.10469999999999757</v>
      </c>
      <c r="S2" s="14">
        <f>POWER(2,-R2)</f>
        <v>1.0752707709370322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28.807300000000001</v>
      </c>
      <c r="F5" s="4">
        <f>AVERAGE(E5:E6)</f>
        <v>28.807300000000001</v>
      </c>
      <c r="G5" s="4">
        <f>SUM(F5,-F12)</f>
        <v>10.127100000000002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31.831700000000001</v>
      </c>
      <c r="P5" s="4">
        <f>AVERAGE(O5:O6)</f>
        <v>31.831700000000001</v>
      </c>
      <c r="Q5" s="4">
        <f>SUM(P5,-P12)</f>
        <v>13.530800000000003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18.3581</v>
      </c>
      <c r="F9" s="4">
        <f>AVERAGE(E9)</f>
        <v>18.3581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18.3581</v>
      </c>
      <c r="P9" s="4">
        <f>AVERAGE(O9)</f>
        <v>18.3581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18.680199999999999</v>
      </c>
      <c r="F12" s="4">
        <f>AVERAGE(E12:E13)</f>
        <v>18.680199999999999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18.300899999999999</v>
      </c>
      <c r="P12" s="4">
        <f>AVERAGE(O12:O13)</f>
        <v>18.300899999999999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31.993600000000001</v>
      </c>
      <c r="F18" s="4">
        <f>AVERAGE(E18:E19)</f>
        <v>31.993600000000001</v>
      </c>
      <c r="G18" s="4">
        <f>SUM(F18,-F25)</f>
        <v>13.6355</v>
      </c>
      <c r="H18" s="4">
        <f>SUM(G21,-G18)</f>
        <v>-3.2277000000000022</v>
      </c>
      <c r="I18" s="14">
        <f>POWER(2,-H18)</f>
        <v>9.3677332818286878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52" t="s">
        <v>69</v>
      </c>
      <c r="O19" s="52">
        <v>18.3581</v>
      </c>
      <c r="P19" s="52">
        <v>31.993600000000001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52" t="s">
        <v>69</v>
      </c>
      <c r="O20" s="52">
        <v>18.300899999999999</v>
      </c>
      <c r="P20" s="52">
        <v>31.831700000000001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29.1633</v>
      </c>
      <c r="F21" s="4">
        <f>AVERAGE(E21:E22)</f>
        <v>29.1633</v>
      </c>
      <c r="G21" s="4">
        <f>SUM(F21,-F28)</f>
        <v>10.407799999999998</v>
      </c>
      <c r="H21" s="4"/>
      <c r="I21" s="5"/>
      <c r="N21" s="52" t="s">
        <v>21</v>
      </c>
      <c r="O21" s="52">
        <v>18.680199999999999</v>
      </c>
      <c r="P21" s="52">
        <v>28.807300000000001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52" t="s">
        <v>21</v>
      </c>
      <c r="O22" s="52">
        <v>18.755500000000001</v>
      </c>
      <c r="P22" s="52">
        <v>29.1633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18.3581</v>
      </c>
      <c r="F25" s="4">
        <f>AVERAGE(E25:E26)</f>
        <v>18.3581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18.755500000000001</v>
      </c>
      <c r="F28" s="4">
        <f>AVERAGE(E28:E29)</f>
        <v>18.755500000000001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32.328200000000002</v>
      </c>
      <c r="F35" s="4">
        <f>AVERAGE(E35)</f>
        <v>32.328200000000002</v>
      </c>
      <c r="G35" s="4">
        <f>SUM(F35,-F42)</f>
        <v>11.241900000000001</v>
      </c>
      <c r="H35" s="4">
        <f>SUM(G38,-G35)</f>
        <v>0.57839999999999847</v>
      </c>
      <c r="I35" s="14">
        <f>POWER(2,-H35)</f>
        <v>0.66970609351434784</v>
      </c>
      <c r="K35" s="17" t="s">
        <v>32</v>
      </c>
      <c r="L35" s="16" t="s">
        <v>28</v>
      </c>
      <c r="M35" s="4" t="s">
        <v>85</v>
      </c>
      <c r="N35" s="4"/>
      <c r="O35" s="15">
        <f>P53</f>
        <v>32.328200000000002</v>
      </c>
      <c r="P35" s="4">
        <f>AVERAGE(O35)</f>
        <v>32.328200000000002</v>
      </c>
      <c r="Q35" s="4">
        <f>SUM(P35,-P42)</f>
        <v>11.241900000000001</v>
      </c>
      <c r="R35" s="4">
        <f>SUM(Q38,-Q35)</f>
        <v>1.2988</v>
      </c>
      <c r="S35" s="14">
        <f>POWER(2,-R35)</f>
        <v>0.4064641449818206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31.706199999999999</v>
      </c>
      <c r="F38" s="4">
        <f>AVERAGE(E38:E39)</f>
        <v>31.706199999999999</v>
      </c>
      <c r="G38" s="4">
        <f>SUM(F38,-F45)</f>
        <v>11.8203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33.646599999999999</v>
      </c>
      <c r="P38" s="4">
        <f>AVERAGE(O38:O39)</f>
        <v>33.646599999999999</v>
      </c>
      <c r="Q38" s="4">
        <f>SUM(P38,-P45)</f>
        <v>12.540700000000001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21.086300000000001</v>
      </c>
      <c r="F42" s="4">
        <f>AVERAGE(E42)</f>
        <v>21.086300000000001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21.086300000000001</v>
      </c>
      <c r="P42" s="4">
        <f>AVERAGE(O42)</f>
        <v>21.086300000000001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19.885899999999999</v>
      </c>
      <c r="F45" s="4">
        <f>AVERAGE(E45:E46)</f>
        <v>19.885899999999999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21.105899999999998</v>
      </c>
      <c r="P45" s="4">
        <f>AVERAGE(O45:O46)</f>
        <v>21.105899999999998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32.328200000000002</v>
      </c>
      <c r="F51" s="4">
        <f>AVERAGE(E51:E52)</f>
        <v>32.328200000000002</v>
      </c>
      <c r="G51" s="4">
        <f>SUM(F51,-F58)</f>
        <v>11.241900000000001</v>
      </c>
      <c r="H51" s="4">
        <f>SUM(G54,-G51)</f>
        <v>0.77169999999999916</v>
      </c>
      <c r="I51" s="14">
        <f>POWER(2,-H51)</f>
        <v>0.58572687642653409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54" t="s">
        <v>70</v>
      </c>
      <c r="O53" s="54">
        <v>21.086300000000001</v>
      </c>
      <c r="P53" s="55">
        <v>32.328200000000002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31.821999999999999</v>
      </c>
      <c r="F54" s="4">
        <f>AVERAGE(E54:E55)</f>
        <v>31.821999999999999</v>
      </c>
      <c r="G54" s="4">
        <f>SUM(F54,-F61)</f>
        <v>12.0136</v>
      </c>
      <c r="H54" s="4"/>
      <c r="I54" s="5"/>
      <c r="N54" s="54" t="s">
        <v>70</v>
      </c>
      <c r="O54" s="54">
        <v>21.105899999999998</v>
      </c>
      <c r="P54" s="55">
        <v>33.646599999999999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s="54" t="s">
        <v>61</v>
      </c>
      <c r="O55" s="54">
        <v>19.885899999999999</v>
      </c>
      <c r="P55" s="55">
        <v>31.706199999999999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54" t="s">
        <v>61</v>
      </c>
      <c r="O56" s="54">
        <v>19.808399999999999</v>
      </c>
      <c r="P56" s="55">
        <v>31.821999999999999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21.086300000000001</v>
      </c>
      <c r="F58" s="4">
        <f>AVERAGE(E58:E59)</f>
        <v>21.086300000000001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19.808399999999999</v>
      </c>
      <c r="F61" s="4">
        <f>AVERAGE(E61:E62)</f>
        <v>19.808399999999999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30.1751</v>
      </c>
      <c r="F67" s="4">
        <f>AVERAGE(E67)</f>
        <v>30.1751</v>
      </c>
      <c r="G67" s="4">
        <f>SUM(F67,-F74)</f>
        <v>10.488199999999999</v>
      </c>
      <c r="H67" s="4">
        <f>SUM(G70,-G67)</f>
        <v>1.3321000000000005</v>
      </c>
      <c r="I67" s="14">
        <f>POWER(2,-H67)</f>
        <v>0.39718966800402283</v>
      </c>
      <c r="K67" s="17" t="s">
        <v>34</v>
      </c>
      <c r="L67" s="16" t="s">
        <v>28</v>
      </c>
      <c r="M67" s="4" t="s">
        <v>85</v>
      </c>
      <c r="N67" s="4"/>
      <c r="O67" s="15">
        <f>P87</f>
        <v>30.1751</v>
      </c>
      <c r="P67" s="4">
        <f>AVERAGE(O67)</f>
        <v>30.1751</v>
      </c>
      <c r="Q67" s="4">
        <f>SUM(P67,-P74)</f>
        <v>10.488199999999999</v>
      </c>
      <c r="R67" s="4">
        <f>SUM(Q70,-Q67)</f>
        <v>-0.55600000000000094</v>
      </c>
      <c r="S67" s="14">
        <f>POWER(2,-R67)</f>
        <v>1.4701873363890419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31.706199999999999</v>
      </c>
      <c r="F70" s="4">
        <f>AVERAGE(E70:E71)</f>
        <v>31.706199999999999</v>
      </c>
      <c r="G70" s="4">
        <f>SUM(F70,-F77)</f>
        <v>11.8203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29.623999999999999</v>
      </c>
      <c r="P70" s="4">
        <f>AVERAGE(O70:O71)</f>
        <v>29.623999999999999</v>
      </c>
      <c r="Q70" s="4">
        <f>SUM(P70,-P77)</f>
        <v>9.9321999999999981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19.686900000000001</v>
      </c>
      <c r="F74" s="4">
        <f>AVERAGE(E74)</f>
        <v>19.686900000000001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19.686900000000001</v>
      </c>
      <c r="P74" s="4">
        <f>AVERAGE(O74)</f>
        <v>19.686900000000001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19.885899999999999</v>
      </c>
      <c r="F77" s="4">
        <f>AVERAGE(E77:E78)</f>
        <v>19.885899999999999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19.691800000000001</v>
      </c>
      <c r="P77" s="4">
        <f>AVERAGE(O77:O78)</f>
        <v>19.691800000000001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30.1751</v>
      </c>
      <c r="F83" s="4">
        <f>AVERAGE(E83:E84)</f>
        <v>30.1751</v>
      </c>
      <c r="G83" s="4">
        <f>SUM(F83,-F90)</f>
        <v>10.488199999999999</v>
      </c>
      <c r="H83" s="4">
        <f>SUM(G86,-G83)</f>
        <v>1.5254000000000012</v>
      </c>
      <c r="I83" s="14">
        <f>POWER(2,-H83)</f>
        <v>0.34738322652562842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31.821999999999999</v>
      </c>
      <c r="F86" s="4">
        <f>AVERAGE(E86:E87)</f>
        <v>31.821999999999999</v>
      </c>
      <c r="G86" s="4">
        <f>SUM(F86,-F93)</f>
        <v>12.0136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s="54" t="s">
        <v>71</v>
      </c>
      <c r="O87" s="54">
        <v>19.686900000000001</v>
      </c>
      <c r="P87" s="55">
        <v>30.1751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54" t="s">
        <v>71</v>
      </c>
      <c r="O88" s="54">
        <v>19.691800000000001</v>
      </c>
      <c r="P88" s="55">
        <v>29.623999999999999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54" t="s">
        <v>61</v>
      </c>
      <c r="O89" s="54">
        <v>19.885899999999999</v>
      </c>
      <c r="P89" s="55">
        <v>31.706199999999999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19.686900000000001</v>
      </c>
      <c r="F90" s="4">
        <f>AVERAGE(E90:E91)</f>
        <v>19.686900000000001</v>
      </c>
      <c r="G90" s="4"/>
      <c r="H90" s="4"/>
      <c r="I90" s="5"/>
      <c r="N90" s="54" t="s">
        <v>61</v>
      </c>
      <c r="O90" s="54">
        <v>19.808399999999999</v>
      </c>
      <c r="P90" s="55">
        <v>31.821999999999999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19.808399999999999</v>
      </c>
      <c r="F93" s="4">
        <f>AVERAGE(E93:E94)</f>
        <v>19.808399999999999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35.891599999999997</v>
      </c>
      <c r="F99" s="4">
        <f>AVERAGE(E99)</f>
        <v>35.891599999999997</v>
      </c>
      <c r="G99" s="4">
        <f>SUM(F99,-F106)</f>
        <v>15.381299999999996</v>
      </c>
      <c r="H99" s="4">
        <f>SUM(G102,-G99)</f>
        <v>-4.9225999999999956</v>
      </c>
      <c r="I99" s="14">
        <f>POWER(2,-H99)</f>
        <v>30.328452885653707</v>
      </c>
      <c r="K99" s="17" t="s">
        <v>35</v>
      </c>
      <c r="L99" s="16" t="s">
        <v>28</v>
      </c>
      <c r="M99" s="4" t="s">
        <v>85</v>
      </c>
      <c r="N99" s="4"/>
      <c r="O99" s="15">
        <f>P119</f>
        <v>35.891599999999997</v>
      </c>
      <c r="P99" s="4">
        <f>AVERAGE(O99)</f>
        <v>35.891599999999997</v>
      </c>
      <c r="Q99" s="4">
        <f>SUM(P99,-P106)</f>
        <v>15.381299999999996</v>
      </c>
      <c r="R99" s="4">
        <f>SUM(Q102,-Q99)</f>
        <v>-4.0782999999999952</v>
      </c>
      <c r="S99" s="14">
        <f>POWER(2,-R99)</f>
        <v>16.892371786976263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30.051400000000001</v>
      </c>
      <c r="F102" s="4">
        <f>AVERAGE(E102:E103)</f>
        <v>30.051400000000001</v>
      </c>
      <c r="G102" s="4">
        <f>SUM(F102,-F109)</f>
        <v>10.4587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31.816400000000002</v>
      </c>
      <c r="P102" s="4">
        <f>AVERAGE(O102:O103)</f>
        <v>31.816400000000002</v>
      </c>
      <c r="Q102" s="4">
        <f>SUM(P102,-P109)</f>
        <v>11.303000000000001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20.510300000000001</v>
      </c>
      <c r="F106" s="4">
        <f>AVERAGE(E106)</f>
        <v>20.510300000000001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20.510300000000001</v>
      </c>
      <c r="P106" s="4">
        <f>AVERAGE(O106)</f>
        <v>20.510300000000001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19.592700000000001</v>
      </c>
      <c r="F109" s="4">
        <f>AVERAGE(E109:E110)</f>
        <v>19.592700000000001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20.513400000000001</v>
      </c>
      <c r="P109" s="4">
        <f>AVERAGE(O109:O110)</f>
        <v>20.513400000000001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35.891599999999997</v>
      </c>
      <c r="F115" s="4">
        <f>AVERAGE(E115:E116)</f>
        <v>35.891599999999997</v>
      </c>
      <c r="G115" s="4">
        <f>SUM(F115,-F122)</f>
        <v>15.381299999999996</v>
      </c>
      <c r="H115" s="4">
        <f>SUM(G118,-G115)</f>
        <v>-5.4152999999999949</v>
      </c>
      <c r="I115" s="14">
        <f>POWER(2,-H115)</f>
        <v>42.674430642729099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29.4862</v>
      </c>
      <c r="F118" s="4">
        <f>AVERAGE(E118:E119)</f>
        <v>29.4862</v>
      </c>
      <c r="G118" s="4">
        <f>SUM(F118,-F125)</f>
        <v>9.9660000000000011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56" t="s">
        <v>72</v>
      </c>
      <c r="O119" s="56">
        <v>20.510300000000001</v>
      </c>
      <c r="P119" s="56">
        <v>35.891599999999997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56" t="s">
        <v>73</v>
      </c>
      <c r="O120" s="56">
        <v>20.513400000000001</v>
      </c>
      <c r="P120" s="56">
        <v>31.816400000000002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56" t="s">
        <v>45</v>
      </c>
      <c r="O121" s="56">
        <v>19.592700000000001</v>
      </c>
      <c r="P121" s="56">
        <v>30.051400000000001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20.510300000000001</v>
      </c>
      <c r="F122" s="4">
        <f>AVERAGE(E122:E123)</f>
        <v>20.510300000000001</v>
      </c>
      <c r="G122" s="4"/>
      <c r="H122" s="4"/>
      <c r="I122" s="5"/>
      <c r="N122" s="56" t="s">
        <v>45</v>
      </c>
      <c r="O122" s="56">
        <v>19.520199999999999</v>
      </c>
      <c r="P122" s="56">
        <v>29.4862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19.520199999999999</v>
      </c>
      <c r="F125" s="4">
        <f>AVERAGE(E125:E126)</f>
        <v>19.520199999999999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85</v>
      </c>
      <c r="D131" s="4"/>
      <c r="E131" s="15">
        <f>P151</f>
        <v>35.945399999999999</v>
      </c>
      <c r="F131" s="4">
        <f>AVERAGE(E131)</f>
        <v>35.945399999999999</v>
      </c>
      <c r="G131" s="4">
        <f>SUM(F131,-F138)</f>
        <v>16.670099999999998</v>
      </c>
      <c r="H131" s="4">
        <f>SUM(G134,-G131)</f>
        <v>-19.213499999999996</v>
      </c>
      <c r="I131" s="14">
        <f>POWER(2,-H131)</f>
        <v>607910.74773764331</v>
      </c>
      <c r="K131" s="17" t="s">
        <v>36</v>
      </c>
      <c r="L131" s="16" t="s">
        <v>28</v>
      </c>
      <c r="M131" s="4" t="s">
        <v>85</v>
      </c>
      <c r="N131" s="4"/>
      <c r="O131" s="15">
        <f>P151</f>
        <v>35.945399999999999</v>
      </c>
      <c r="P131" s="4">
        <f>AVERAGE(O131)</f>
        <v>35.945399999999999</v>
      </c>
      <c r="Q131" s="4">
        <f>SUM(P131,-P138)</f>
        <v>16.670099999999998</v>
      </c>
      <c r="R131" s="4">
        <f>SUM(Q134,-Q131)</f>
        <v>-2.674399999999995</v>
      </c>
      <c r="S131" s="14">
        <f>POWER(2,-R131)</f>
        <v>6.383731619357631</v>
      </c>
    </row>
    <row r="132" spans="1:19" x14ac:dyDescent="0.2">
      <c r="A132" s="4" t="s">
        <v>5</v>
      </c>
      <c r="B132" s="7"/>
      <c r="C132" s="4" t="s">
        <v>85</v>
      </c>
      <c r="D132" s="7"/>
      <c r="F132" s="4"/>
      <c r="G132" s="4"/>
      <c r="H132" s="4"/>
      <c r="I132" s="5"/>
      <c r="K132" s="4" t="s">
        <v>5</v>
      </c>
      <c r="L132" s="7"/>
      <c r="M132" s="4" t="s">
        <v>85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85</v>
      </c>
      <c r="D134" s="6"/>
      <c r="E134">
        <f>P153</f>
        <v>22.0914</v>
      </c>
      <c r="F134" s="4">
        <f>AVERAGE(E134:E135)</f>
        <v>22.0914</v>
      </c>
      <c r="G134" s="4">
        <f>SUM(F134,-F141)</f>
        <v>-2.5433999999999983</v>
      </c>
      <c r="H134" s="4"/>
      <c r="I134" s="5"/>
      <c r="K134" s="4" t="s">
        <v>6</v>
      </c>
      <c r="L134" s="7"/>
      <c r="M134" s="4" t="s">
        <v>85</v>
      </c>
      <c r="N134" s="6"/>
      <c r="O134" s="15">
        <f>P152</f>
        <v>33.235500000000002</v>
      </c>
      <c r="P134" s="4">
        <f>AVERAGE(O134:O135)</f>
        <v>33.235500000000002</v>
      </c>
      <c r="Q134" s="4">
        <f>SUM(P134,-P141)</f>
        <v>13.995700000000003</v>
      </c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85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19.275300000000001</v>
      </c>
      <c r="F138" s="4">
        <f>AVERAGE(E138)</f>
        <v>19.275300000000001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19.275300000000001</v>
      </c>
      <c r="P138" s="4">
        <f>AVERAGE(O138)</f>
        <v>19.275300000000001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24.634799999999998</v>
      </c>
      <c r="F141" s="4">
        <f>AVERAGE(E141:E142)</f>
        <v>24.634799999999998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19.239799999999999</v>
      </c>
      <c r="P141" s="4">
        <f>AVERAGE(O141:O142)</f>
        <v>19.239799999999999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85</v>
      </c>
      <c r="D147" s="4"/>
      <c r="E147" s="15">
        <f>P151</f>
        <v>35.945399999999999</v>
      </c>
      <c r="F147" s="4">
        <f>AVERAGE(E147:E148)</f>
        <v>35.945399999999999</v>
      </c>
      <c r="G147" s="4">
        <f>SUM(F147,-F154)</f>
        <v>16.670099999999998</v>
      </c>
      <c r="H147" s="4">
        <f>SUM(G150,-G147)</f>
        <v>-19.280299999999997</v>
      </c>
      <c r="I147" s="14">
        <f>POWER(2,-H147)</f>
        <v>636720.19602713059</v>
      </c>
    </row>
    <row r="148" spans="1:16" x14ac:dyDescent="0.2">
      <c r="A148" s="4" t="s">
        <v>5</v>
      </c>
      <c r="B148" s="7"/>
      <c r="C148" s="4" t="s">
        <v>85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85</v>
      </c>
      <c r="D150" s="6"/>
      <c r="E150">
        <f>P154</f>
        <v>22.0092</v>
      </c>
      <c r="F150" s="4">
        <f>AVERAGE(E150:E151)</f>
        <v>22.0092</v>
      </c>
      <c r="G150" s="4">
        <f>SUM(F150,-F157)</f>
        <v>-2.610199999999999</v>
      </c>
      <c r="H150" s="4"/>
      <c r="I150" s="5"/>
      <c r="O150" s="13" t="s">
        <v>22</v>
      </c>
      <c r="P150" s="13" t="s">
        <v>85</v>
      </c>
    </row>
    <row r="151" spans="1:16" x14ac:dyDescent="0.2">
      <c r="A151" s="4" t="s">
        <v>6</v>
      </c>
      <c r="B151" s="7"/>
      <c r="C151" s="4" t="s">
        <v>85</v>
      </c>
      <c r="D151" s="4"/>
      <c r="E151" s="8" t="s">
        <v>7</v>
      </c>
      <c r="F151" s="4"/>
      <c r="G151" s="4"/>
      <c r="H151" s="4"/>
      <c r="I151" s="5"/>
      <c r="N151" s="57" t="s">
        <v>74</v>
      </c>
      <c r="O151" s="57">
        <v>19.275300000000001</v>
      </c>
      <c r="P151" s="57">
        <v>35.945399999999999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57" t="s">
        <v>74</v>
      </c>
      <c r="O152" s="57">
        <v>19.239799999999999</v>
      </c>
      <c r="P152" s="57">
        <v>33.235500000000002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57" t="s">
        <v>46</v>
      </c>
      <c r="O153" s="57">
        <v>24.634799999999998</v>
      </c>
      <c r="P153" s="57">
        <v>22.0914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19.275300000000001</v>
      </c>
      <c r="F154" s="4">
        <f>AVERAGE(E154:E155)</f>
        <v>19.275300000000001</v>
      </c>
      <c r="G154" s="4"/>
      <c r="H154" s="4"/>
      <c r="I154" s="5"/>
      <c r="N154" s="57" t="s">
        <v>46</v>
      </c>
      <c r="O154" s="57">
        <v>24.619399999999999</v>
      </c>
      <c r="P154" s="57">
        <v>22.0092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24.619399999999999</v>
      </c>
      <c r="F157" s="4">
        <f>AVERAGE(E157:E158)</f>
        <v>24.619399999999999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1.0752707709370322</v>
      </c>
      <c r="N163" s="1">
        <f>I2</f>
        <v>11.379773990645679</v>
      </c>
    </row>
    <row r="164" spans="12:15" x14ac:dyDescent="0.2">
      <c r="M164">
        <f>S35</f>
        <v>0.4064641449818206</v>
      </c>
      <c r="N164">
        <f>I18</f>
        <v>9.3677332818286878</v>
      </c>
    </row>
    <row r="165" spans="12:15" x14ac:dyDescent="0.2">
      <c r="M165">
        <f>S67</f>
        <v>1.4701873363890419</v>
      </c>
      <c r="N165">
        <f>I35</f>
        <v>0.66970609351434784</v>
      </c>
    </row>
    <row r="166" spans="12:15" x14ac:dyDescent="0.2">
      <c r="M166" s="1">
        <f>S99</f>
        <v>16.892371786976263</v>
      </c>
      <c r="N166" s="1">
        <f>I51</f>
        <v>0.58572687642653409</v>
      </c>
    </row>
    <row r="167" spans="12:15" x14ac:dyDescent="0.2">
      <c r="M167" s="1">
        <f>S131</f>
        <v>6.383731619357631</v>
      </c>
      <c r="N167">
        <f>I67</f>
        <v>0.39718966800402283</v>
      </c>
    </row>
    <row r="168" spans="12:15" x14ac:dyDescent="0.2">
      <c r="N168">
        <f>I83</f>
        <v>0.34738322652562842</v>
      </c>
    </row>
    <row r="169" spans="12:15" x14ac:dyDescent="0.2">
      <c r="N169">
        <f>I99</f>
        <v>30.328452885653707</v>
      </c>
    </row>
    <row r="170" spans="12:15" x14ac:dyDescent="0.2">
      <c r="N170">
        <f>I115</f>
        <v>42.674430642729099</v>
      </c>
    </row>
    <row r="171" spans="12:15" x14ac:dyDescent="0.2">
      <c r="N171">
        <f>I131</f>
        <v>607910.74773764331</v>
      </c>
    </row>
    <row r="172" spans="12:15" x14ac:dyDescent="0.2">
      <c r="N172">
        <f>I147</f>
        <v>636720.19602713059</v>
      </c>
    </row>
    <row r="174" spans="12:15" x14ac:dyDescent="0.2">
      <c r="L174" t="s">
        <v>3</v>
      </c>
      <c r="M174">
        <f>AVERAGE(M163:M168)</f>
        <v>5.2456051317283583</v>
      </c>
      <c r="N174">
        <f>AVERAGE(N163:N172)</f>
        <v>124472.66941614394</v>
      </c>
    </row>
    <row r="175" spans="12:15" x14ac:dyDescent="0.2">
      <c r="L175" t="s">
        <v>2</v>
      </c>
      <c r="M175">
        <f>STDEV(M163:M168)</f>
        <v>6.9282981157606374</v>
      </c>
      <c r="N175">
        <f>STDEV(N163:N172)</f>
        <v>262474.04821709037</v>
      </c>
    </row>
    <row r="176" spans="12:15" x14ac:dyDescent="0.2">
      <c r="L176" t="s">
        <v>1</v>
      </c>
      <c r="N176">
        <f>TTEST(M163:M167,N163:N172,2,2)</f>
        <v>0.31705486716167397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5.2456051317283583</v>
      </c>
      <c r="M179">
        <f>N174</f>
        <v>124472.66941614394</v>
      </c>
    </row>
    <row r="180" spans="12:13" x14ac:dyDescent="0.2">
      <c r="L180">
        <f>M175</f>
        <v>6.9282981157606374</v>
      </c>
      <c r="M180">
        <f>N175</f>
        <v>262474.04821709037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D158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31.993600000000001</v>
      </c>
      <c r="F2" s="4">
        <f>AVERAGE(E2)</f>
        <v>31.993600000000001</v>
      </c>
      <c r="G2" s="4">
        <f>SUM(F2,-F9)</f>
        <v>13.6355</v>
      </c>
      <c r="H2" s="4">
        <f>SUM(G5,-G2)</f>
        <v>-3.5083999999999982</v>
      </c>
      <c r="I2" s="14">
        <f>POWER(2,-H2)</f>
        <v>11.379773990645679</v>
      </c>
      <c r="K2" s="17" t="s">
        <v>29</v>
      </c>
      <c r="L2" s="16" t="s">
        <v>28</v>
      </c>
      <c r="M2" s="4" t="s">
        <v>85</v>
      </c>
      <c r="N2" s="4"/>
      <c r="O2" s="15">
        <f>P19</f>
        <v>31.993600000000001</v>
      </c>
      <c r="P2" s="4">
        <f>AVERAGE(O2)</f>
        <v>31.993600000000001</v>
      </c>
      <c r="Q2" s="4">
        <f>SUM(P2,-P9)</f>
        <v>13.6355</v>
      </c>
      <c r="R2" s="4">
        <f>SUM(Q5,-Q2)</f>
        <v>-0.10469999999999757</v>
      </c>
      <c r="S2" s="14">
        <f>POWER(2,-R2)</f>
        <v>1.0752707709370322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28.807300000000001</v>
      </c>
      <c r="F5" s="4">
        <f>AVERAGE(E5:E6)</f>
        <v>28.807300000000001</v>
      </c>
      <c r="G5" s="4">
        <f>SUM(F5,-F12)</f>
        <v>10.127100000000002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31.831700000000001</v>
      </c>
      <c r="P5" s="4">
        <f>AVERAGE(O5:O6)</f>
        <v>31.831700000000001</v>
      </c>
      <c r="Q5" s="4">
        <f>SUM(P5,-P12)</f>
        <v>13.530800000000003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18.3581</v>
      </c>
      <c r="F9" s="4">
        <f>AVERAGE(E9)</f>
        <v>18.3581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18.3581</v>
      </c>
      <c r="P9" s="4">
        <f>AVERAGE(O9)</f>
        <v>18.3581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18.680199999999999</v>
      </c>
      <c r="F12" s="4">
        <f>AVERAGE(E12:E13)</f>
        <v>18.680199999999999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18.300899999999999</v>
      </c>
      <c r="P12" s="4">
        <f>AVERAGE(O12:O13)</f>
        <v>18.300899999999999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31.993600000000001</v>
      </c>
      <c r="F18" s="4">
        <f>AVERAGE(E18:E19)</f>
        <v>31.993600000000001</v>
      </c>
      <c r="G18" s="4">
        <f>SUM(F18,-F25)</f>
        <v>13.6355</v>
      </c>
      <c r="H18" s="4">
        <f>SUM(G21,-G18)</f>
        <v>-3.2277000000000022</v>
      </c>
      <c r="I18" s="14">
        <f>POWER(2,-H18)</f>
        <v>9.3677332818286878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52" t="s">
        <v>69</v>
      </c>
      <c r="O19" s="52">
        <v>18.3581</v>
      </c>
      <c r="P19" s="52">
        <v>31.993600000000001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52" t="s">
        <v>69</v>
      </c>
      <c r="O20" s="52">
        <v>18.300899999999999</v>
      </c>
      <c r="P20" s="52">
        <v>31.831700000000001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29.1633</v>
      </c>
      <c r="F21" s="4">
        <f>AVERAGE(E21:E22)</f>
        <v>29.1633</v>
      </c>
      <c r="G21" s="4">
        <f>SUM(F21,-F28)</f>
        <v>10.407799999999998</v>
      </c>
      <c r="H21" s="4"/>
      <c r="I21" s="5"/>
      <c r="N21" s="52" t="s">
        <v>21</v>
      </c>
      <c r="O21" s="52">
        <v>18.680199999999999</v>
      </c>
      <c r="P21" s="52">
        <v>28.807300000000001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52" t="s">
        <v>21</v>
      </c>
      <c r="O22" s="52">
        <v>18.755500000000001</v>
      </c>
      <c r="P22" s="52">
        <v>29.1633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18.3581</v>
      </c>
      <c r="F25" s="4">
        <f>AVERAGE(E25:E26)</f>
        <v>18.3581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18.755500000000001</v>
      </c>
      <c r="F28" s="4">
        <f>AVERAGE(E28:E29)</f>
        <v>18.755500000000001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32.328200000000002</v>
      </c>
      <c r="F35" s="4">
        <f>AVERAGE(E35)</f>
        <v>32.328200000000002</v>
      </c>
      <c r="G35" s="4">
        <f>SUM(F35,-F42)</f>
        <v>11.241900000000001</v>
      </c>
      <c r="H35" s="4">
        <f>SUM(G38,-G35)</f>
        <v>0.57839999999999847</v>
      </c>
      <c r="I35" s="14">
        <f>POWER(2,-H35)</f>
        <v>0.66970609351434784</v>
      </c>
      <c r="K35" s="17" t="s">
        <v>32</v>
      </c>
      <c r="L35" s="16" t="s">
        <v>28</v>
      </c>
      <c r="M35" s="4" t="s">
        <v>85</v>
      </c>
      <c r="N35" s="4"/>
      <c r="O35" s="15">
        <f>P53</f>
        <v>32.328200000000002</v>
      </c>
      <c r="P35" s="4">
        <f>AVERAGE(O35)</f>
        <v>32.328200000000002</v>
      </c>
      <c r="Q35" s="4">
        <f>SUM(P35,-P42)</f>
        <v>11.241900000000001</v>
      </c>
      <c r="R35" s="4">
        <f>SUM(Q38,-Q35)</f>
        <v>1.2988</v>
      </c>
      <c r="S35" s="14">
        <f>POWER(2,-R35)</f>
        <v>0.4064641449818206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31.706199999999999</v>
      </c>
      <c r="F38" s="4">
        <f>AVERAGE(E38:E39)</f>
        <v>31.706199999999999</v>
      </c>
      <c r="G38" s="4">
        <f>SUM(F38,-F45)</f>
        <v>11.8203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33.646599999999999</v>
      </c>
      <c r="P38" s="4">
        <f>AVERAGE(O38:O39)</f>
        <v>33.646599999999999</v>
      </c>
      <c r="Q38" s="4">
        <f>SUM(P38,-P45)</f>
        <v>12.540700000000001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21.086300000000001</v>
      </c>
      <c r="F42" s="4">
        <f>AVERAGE(E42)</f>
        <v>21.086300000000001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21.086300000000001</v>
      </c>
      <c r="P42" s="4">
        <f>AVERAGE(O42)</f>
        <v>21.086300000000001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19.885899999999999</v>
      </c>
      <c r="F45" s="4">
        <f>AVERAGE(E45:E46)</f>
        <v>19.885899999999999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21.105899999999998</v>
      </c>
      <c r="P45" s="4">
        <f>AVERAGE(O45:O46)</f>
        <v>21.105899999999998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32.328200000000002</v>
      </c>
      <c r="F51" s="4">
        <f>AVERAGE(E51:E52)</f>
        <v>32.328200000000002</v>
      </c>
      <c r="G51" s="4">
        <f>SUM(F51,-F58)</f>
        <v>11.241900000000001</v>
      </c>
      <c r="H51" s="4">
        <f>SUM(G54,-G51)</f>
        <v>0.77169999999999916</v>
      </c>
      <c r="I51" s="14">
        <f>POWER(2,-H51)</f>
        <v>0.58572687642653409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54" t="s">
        <v>70</v>
      </c>
      <c r="O53" s="54">
        <v>21.086300000000001</v>
      </c>
      <c r="P53" s="55">
        <v>32.328200000000002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31.821999999999999</v>
      </c>
      <c r="F54" s="4">
        <f>AVERAGE(E54:E55)</f>
        <v>31.821999999999999</v>
      </c>
      <c r="G54" s="4">
        <f>SUM(F54,-F61)</f>
        <v>12.0136</v>
      </c>
      <c r="H54" s="4"/>
      <c r="I54" s="5"/>
      <c r="N54" s="54" t="s">
        <v>70</v>
      </c>
      <c r="O54" s="54">
        <v>21.105899999999998</v>
      </c>
      <c r="P54" s="55">
        <v>33.646599999999999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s="54" t="s">
        <v>61</v>
      </c>
      <c r="O55" s="54">
        <v>19.885899999999999</v>
      </c>
      <c r="P55" s="55">
        <v>31.706199999999999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54" t="s">
        <v>61</v>
      </c>
      <c r="O56" s="54">
        <v>19.808399999999999</v>
      </c>
      <c r="P56" s="55">
        <v>31.821999999999999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21.086300000000001</v>
      </c>
      <c r="F58" s="4">
        <f>AVERAGE(E58:E59)</f>
        <v>21.086300000000001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19.808399999999999</v>
      </c>
      <c r="F61" s="4">
        <f>AVERAGE(E61:E62)</f>
        <v>19.808399999999999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30.1751</v>
      </c>
      <c r="F67" s="4">
        <f>AVERAGE(E67)</f>
        <v>30.1751</v>
      </c>
      <c r="G67" s="4">
        <f>SUM(F67,-F74)</f>
        <v>10.488199999999999</v>
      </c>
      <c r="H67" s="4">
        <f>SUM(G70,-G67)</f>
        <v>1.3321000000000005</v>
      </c>
      <c r="I67" s="14">
        <f>POWER(2,-H67)</f>
        <v>0.39718966800402283</v>
      </c>
      <c r="K67" s="17" t="s">
        <v>34</v>
      </c>
      <c r="L67" s="16" t="s">
        <v>28</v>
      </c>
      <c r="M67" s="4" t="s">
        <v>85</v>
      </c>
      <c r="N67" s="4"/>
      <c r="O67" s="15">
        <f>P87</f>
        <v>30.1751</v>
      </c>
      <c r="P67" s="4">
        <f>AVERAGE(O67)</f>
        <v>30.1751</v>
      </c>
      <c r="Q67" s="4">
        <f>SUM(P67,-P74)</f>
        <v>10.488199999999999</v>
      </c>
      <c r="R67" s="4">
        <f>SUM(Q70,-Q67)</f>
        <v>-0.55600000000000094</v>
      </c>
      <c r="S67" s="14">
        <f>POWER(2,-R67)</f>
        <v>1.4701873363890419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31.706199999999999</v>
      </c>
      <c r="F70" s="4">
        <f>AVERAGE(E70:E71)</f>
        <v>31.706199999999999</v>
      </c>
      <c r="G70" s="4">
        <f>SUM(F70,-F77)</f>
        <v>11.8203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29.623999999999999</v>
      </c>
      <c r="P70" s="4">
        <f>AVERAGE(O70:O71)</f>
        <v>29.623999999999999</v>
      </c>
      <c r="Q70" s="4">
        <f>SUM(P70,-P77)</f>
        <v>9.9321999999999981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19.686900000000001</v>
      </c>
      <c r="F74" s="4">
        <f>AVERAGE(E74)</f>
        <v>19.686900000000001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19.686900000000001</v>
      </c>
      <c r="P74" s="4">
        <f>AVERAGE(O74)</f>
        <v>19.686900000000001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19.885899999999999</v>
      </c>
      <c r="F77" s="4">
        <f>AVERAGE(E77:E78)</f>
        <v>19.885899999999999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19.691800000000001</v>
      </c>
      <c r="P77" s="4">
        <f>AVERAGE(O77:O78)</f>
        <v>19.691800000000001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30.1751</v>
      </c>
      <c r="F83" s="4">
        <f>AVERAGE(E83:E84)</f>
        <v>30.1751</v>
      </c>
      <c r="G83" s="4">
        <f>SUM(F83,-F90)</f>
        <v>10.488199999999999</v>
      </c>
      <c r="H83" s="4">
        <f>SUM(G86,-G83)</f>
        <v>1.5254000000000012</v>
      </c>
      <c r="I83" s="14">
        <f>POWER(2,-H83)</f>
        <v>0.34738322652562842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31.821999999999999</v>
      </c>
      <c r="F86" s="4">
        <f>AVERAGE(E86:E87)</f>
        <v>31.821999999999999</v>
      </c>
      <c r="G86" s="4">
        <f>SUM(F86,-F93)</f>
        <v>12.0136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s="54" t="s">
        <v>71</v>
      </c>
      <c r="O87" s="54">
        <v>19.686900000000001</v>
      </c>
      <c r="P87" s="55">
        <v>30.1751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54" t="s">
        <v>71</v>
      </c>
      <c r="O88" s="54">
        <v>19.691800000000001</v>
      </c>
      <c r="P88" s="55">
        <v>29.623999999999999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54" t="s">
        <v>61</v>
      </c>
      <c r="O89" s="54">
        <v>19.885899999999999</v>
      </c>
      <c r="P89" s="55">
        <v>31.706199999999999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19.686900000000001</v>
      </c>
      <c r="F90" s="4">
        <f>AVERAGE(E90:E91)</f>
        <v>19.686900000000001</v>
      </c>
      <c r="G90" s="4"/>
      <c r="H90" s="4"/>
      <c r="I90" s="5"/>
      <c r="N90" s="54" t="s">
        <v>61</v>
      </c>
      <c r="O90" s="54">
        <v>19.808399999999999</v>
      </c>
      <c r="P90" s="55">
        <v>31.821999999999999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19.808399999999999</v>
      </c>
      <c r="F93" s="4">
        <f>AVERAGE(E93:E94)</f>
        <v>19.808399999999999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31.816400000000002</v>
      </c>
      <c r="F99" s="4">
        <f>AVERAGE(E99)</f>
        <v>31.816400000000002</v>
      </c>
      <c r="G99" s="4">
        <f>SUM(F99,-F106)</f>
        <v>11.306100000000001</v>
      </c>
      <c r="H99" s="4">
        <f>SUM(G102,-G99)</f>
        <v>-0.84740000000000038</v>
      </c>
      <c r="I99" s="14">
        <f>POWER(2,-H99)</f>
        <v>1.7992554146723954</v>
      </c>
      <c r="K99" s="17" t="s">
        <v>35</v>
      </c>
      <c r="L99" s="16" t="s">
        <v>28</v>
      </c>
      <c r="M99" s="4" t="s">
        <v>85</v>
      </c>
      <c r="N99" s="4"/>
      <c r="O99" s="15">
        <f>P119</f>
        <v>31.816400000000002</v>
      </c>
      <c r="P99" s="4">
        <f>AVERAGE(O99)</f>
        <v>31.816400000000002</v>
      </c>
      <c r="Q99" s="4">
        <f>SUM(P99,-P106)</f>
        <v>11.306100000000001</v>
      </c>
      <c r="R99" s="4">
        <f>SUM(Q102,-Q99)</f>
        <v>-3.0999999999998806E-3</v>
      </c>
      <c r="S99" s="14">
        <f>POWER(2,-R99)</f>
        <v>1.0021510664908793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30.051400000000001</v>
      </c>
      <c r="F102" s="4">
        <f>AVERAGE(E102:E103)</f>
        <v>30.051400000000001</v>
      </c>
      <c r="G102" s="4">
        <f>SUM(F102,-F109)</f>
        <v>10.4587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31.816400000000002</v>
      </c>
      <c r="P102" s="4">
        <f>AVERAGE(O102:O103)</f>
        <v>31.816400000000002</v>
      </c>
      <c r="Q102" s="4">
        <f>SUM(P102,-P109)</f>
        <v>11.303000000000001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20.510300000000001</v>
      </c>
      <c r="F106" s="4">
        <f>AVERAGE(E106)</f>
        <v>20.510300000000001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20.510300000000001</v>
      </c>
      <c r="P106" s="4">
        <f>AVERAGE(O106)</f>
        <v>20.510300000000001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19.592700000000001</v>
      </c>
      <c r="F109" s="4">
        <f>AVERAGE(E109:E110)</f>
        <v>19.592700000000001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20.513400000000001</v>
      </c>
      <c r="P109" s="4">
        <f>AVERAGE(O109:O110)</f>
        <v>20.513400000000001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31.816400000000002</v>
      </c>
      <c r="F115" s="4">
        <f>AVERAGE(E115:E116)</f>
        <v>31.816400000000002</v>
      </c>
      <c r="G115" s="4">
        <f>SUM(F115,-F122)</f>
        <v>11.306100000000001</v>
      </c>
      <c r="H115" s="4">
        <f>SUM(G118,-G115)</f>
        <v>-1.3400999999999996</v>
      </c>
      <c r="I115" s="14">
        <f>POWER(2,-H115)</f>
        <v>2.5316886651449426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29.4862</v>
      </c>
      <c r="F118" s="4">
        <f>AVERAGE(E118:E119)</f>
        <v>29.4862</v>
      </c>
      <c r="G118" s="4">
        <f>SUM(F118,-F125)</f>
        <v>9.9660000000000011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56" t="s">
        <v>72</v>
      </c>
      <c r="O119" s="56">
        <v>20.510300000000001</v>
      </c>
      <c r="P119" s="56">
        <v>31.816400000000002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56" t="s">
        <v>73</v>
      </c>
      <c r="O120" s="56">
        <v>20.513400000000001</v>
      </c>
      <c r="P120" s="56">
        <v>31.816400000000002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56" t="s">
        <v>45</v>
      </c>
      <c r="O121" s="56">
        <v>19.592700000000001</v>
      </c>
      <c r="P121" s="56">
        <v>30.051400000000001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20.510300000000001</v>
      </c>
      <c r="F122" s="4">
        <f>AVERAGE(E122:E123)</f>
        <v>20.510300000000001</v>
      </c>
      <c r="G122" s="4"/>
      <c r="H122" s="4"/>
      <c r="I122" s="5"/>
      <c r="N122" s="56" t="s">
        <v>45</v>
      </c>
      <c r="O122" s="56">
        <v>19.520199999999999</v>
      </c>
      <c r="P122" s="56">
        <v>29.4862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19.520199999999999</v>
      </c>
      <c r="F125" s="4">
        <f>AVERAGE(E125:E126)</f>
        <v>19.520199999999999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85</v>
      </c>
      <c r="D131" s="4"/>
      <c r="E131" s="15">
        <f>P151</f>
        <v>33.235500000000002</v>
      </c>
      <c r="F131" s="4">
        <f>AVERAGE(E131)</f>
        <v>33.235500000000002</v>
      </c>
      <c r="G131" s="4">
        <f>SUM(F131,-F138)</f>
        <v>13.9602</v>
      </c>
      <c r="H131" s="4">
        <f>SUM(G134,-G131)</f>
        <v>-16.503599999999999</v>
      </c>
      <c r="I131" s="14">
        <f>POWER(2,-H131)</f>
        <v>92913.460725379453</v>
      </c>
      <c r="K131" s="17" t="s">
        <v>36</v>
      </c>
      <c r="L131" s="16" t="s">
        <v>28</v>
      </c>
      <c r="M131" s="4" t="s">
        <v>85</v>
      </c>
      <c r="N131" s="4"/>
      <c r="O131" s="15">
        <f>P151</f>
        <v>33.235500000000002</v>
      </c>
      <c r="P131" s="4">
        <f>AVERAGE(O131)</f>
        <v>33.235500000000002</v>
      </c>
      <c r="Q131" s="4">
        <f>SUM(P131,-P138)</f>
        <v>13.9602</v>
      </c>
      <c r="R131" s="4">
        <f>SUM(Q134,-Q131)</f>
        <v>3.550000000000253E-2</v>
      </c>
      <c r="S131" s="14">
        <f>POWER(2,-R131)</f>
        <v>0.9756935525550674</v>
      </c>
    </row>
    <row r="132" spans="1:19" x14ac:dyDescent="0.2">
      <c r="A132" s="4" t="s">
        <v>5</v>
      </c>
      <c r="B132" s="7"/>
      <c r="C132" s="4" t="s">
        <v>85</v>
      </c>
      <c r="D132" s="7"/>
      <c r="F132" s="4"/>
      <c r="G132" s="4"/>
      <c r="H132" s="4"/>
      <c r="I132" s="5"/>
      <c r="K132" s="4" t="s">
        <v>5</v>
      </c>
      <c r="L132" s="7"/>
      <c r="M132" s="4" t="s">
        <v>85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85</v>
      </c>
      <c r="D134" s="6"/>
      <c r="E134">
        <f>P153</f>
        <v>22.0914</v>
      </c>
      <c r="F134" s="4">
        <f>AVERAGE(E134:E135)</f>
        <v>22.0914</v>
      </c>
      <c r="G134" s="4">
        <f>SUM(F134,-F141)</f>
        <v>-2.5433999999999983</v>
      </c>
      <c r="H134" s="4"/>
      <c r="I134" s="5"/>
      <c r="K134" s="4" t="s">
        <v>6</v>
      </c>
      <c r="L134" s="7"/>
      <c r="M134" s="4" t="s">
        <v>85</v>
      </c>
      <c r="N134" s="6"/>
      <c r="O134" s="15">
        <f>P152</f>
        <v>33.235500000000002</v>
      </c>
      <c r="P134" s="4">
        <f>AVERAGE(O134:O135)</f>
        <v>33.235500000000002</v>
      </c>
      <c r="Q134" s="4">
        <f>SUM(P134,-P141)</f>
        <v>13.995700000000003</v>
      </c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85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19.275300000000001</v>
      </c>
      <c r="F138" s="4">
        <f>AVERAGE(E138)</f>
        <v>19.275300000000001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19.275300000000001</v>
      </c>
      <c r="P138" s="4">
        <f>AVERAGE(O138)</f>
        <v>19.275300000000001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24.634799999999998</v>
      </c>
      <c r="F141" s="4">
        <f>AVERAGE(E141:E142)</f>
        <v>24.634799999999998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19.239799999999999</v>
      </c>
      <c r="P141" s="4">
        <f>AVERAGE(O141:O142)</f>
        <v>19.239799999999999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85</v>
      </c>
      <c r="D147" s="4"/>
      <c r="E147" s="15">
        <f>P151</f>
        <v>33.235500000000002</v>
      </c>
      <c r="F147" s="4">
        <f>AVERAGE(E147:E148)</f>
        <v>33.235500000000002</v>
      </c>
      <c r="G147" s="4">
        <f>SUM(F147,-F154)</f>
        <v>13.9602</v>
      </c>
      <c r="H147" s="4">
        <f>SUM(G150,-G147)</f>
        <v>-16.570399999999999</v>
      </c>
      <c r="I147" s="14">
        <f>POWER(2,-H147)</f>
        <v>97316.714907225993</v>
      </c>
    </row>
    <row r="148" spans="1:16" x14ac:dyDescent="0.2">
      <c r="A148" s="4" t="s">
        <v>5</v>
      </c>
      <c r="B148" s="7"/>
      <c r="C148" s="4" t="s">
        <v>85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85</v>
      </c>
      <c r="D150" s="6"/>
      <c r="E150">
        <f>P154</f>
        <v>22.0092</v>
      </c>
      <c r="F150" s="4">
        <f>AVERAGE(E150:E151)</f>
        <v>22.0092</v>
      </c>
      <c r="G150" s="4">
        <f>SUM(F150,-F157)</f>
        <v>-2.610199999999999</v>
      </c>
      <c r="H150" s="4"/>
      <c r="I150" s="5"/>
      <c r="O150" s="13" t="s">
        <v>22</v>
      </c>
      <c r="P150" s="13" t="s">
        <v>85</v>
      </c>
    </row>
    <row r="151" spans="1:16" x14ac:dyDescent="0.2">
      <c r="A151" s="4" t="s">
        <v>6</v>
      </c>
      <c r="B151" s="7"/>
      <c r="C151" s="4" t="s">
        <v>85</v>
      </c>
      <c r="D151" s="4"/>
      <c r="E151" s="8" t="s">
        <v>7</v>
      </c>
      <c r="F151" s="4"/>
      <c r="G151" s="4"/>
      <c r="H151" s="4"/>
      <c r="I151" s="5"/>
      <c r="N151" s="57" t="s">
        <v>74</v>
      </c>
      <c r="O151" s="57">
        <v>19.275300000000001</v>
      </c>
      <c r="P151" s="57">
        <v>33.235500000000002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57" t="s">
        <v>74</v>
      </c>
      <c r="O152" s="57">
        <v>19.239799999999999</v>
      </c>
      <c r="P152" s="57">
        <v>33.235500000000002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57" t="s">
        <v>46</v>
      </c>
      <c r="O153" s="57">
        <v>24.634799999999998</v>
      </c>
      <c r="P153" s="57">
        <v>22.0914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19.275300000000001</v>
      </c>
      <c r="F154" s="4">
        <f>AVERAGE(E154:E155)</f>
        <v>19.275300000000001</v>
      </c>
      <c r="G154" s="4"/>
      <c r="H154" s="4"/>
      <c r="I154" s="5"/>
      <c r="N154" s="57" t="s">
        <v>46</v>
      </c>
      <c r="O154" s="57">
        <v>24.619399999999999</v>
      </c>
      <c r="P154" s="57">
        <v>22.0092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24.619399999999999</v>
      </c>
      <c r="F157" s="4">
        <f>AVERAGE(E157:E158)</f>
        <v>24.619399999999999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1.0752707709370322</v>
      </c>
      <c r="N163" s="1"/>
    </row>
    <row r="165" spans="12:15" x14ac:dyDescent="0.2">
      <c r="M165">
        <f>S67</f>
        <v>1.4701873363890419</v>
      </c>
      <c r="N165">
        <f>I35</f>
        <v>0.66970609351434784</v>
      </c>
    </row>
    <row r="166" spans="12:15" x14ac:dyDescent="0.2">
      <c r="M166" s="1">
        <f>S99</f>
        <v>1.0021510664908793</v>
      </c>
      <c r="N166" s="1">
        <f>I51</f>
        <v>0.58572687642653409</v>
      </c>
    </row>
    <row r="167" spans="12:15" x14ac:dyDescent="0.2">
      <c r="M167" s="1">
        <f>S131</f>
        <v>0.9756935525550674</v>
      </c>
      <c r="N167">
        <f>I67</f>
        <v>0.39718966800402283</v>
      </c>
    </row>
    <row r="168" spans="12:15" x14ac:dyDescent="0.2">
      <c r="N168">
        <f>I83</f>
        <v>0.34738322652562842</v>
      </c>
    </row>
    <row r="169" spans="12:15" x14ac:dyDescent="0.2">
      <c r="N169">
        <f>I99</f>
        <v>1.7992554146723954</v>
      </c>
    </row>
    <row r="170" spans="12:15" x14ac:dyDescent="0.2">
      <c r="N170">
        <f>I115</f>
        <v>2.5316886651449426</v>
      </c>
    </row>
    <row r="174" spans="12:15" x14ac:dyDescent="0.2">
      <c r="L174" t="s">
        <v>3</v>
      </c>
      <c r="M174">
        <f>AVERAGE(M163:M168)</f>
        <v>1.1308256815930051</v>
      </c>
      <c r="N174">
        <f>AVERAGE(N163:N172)</f>
        <v>1.0551583240479785</v>
      </c>
    </row>
    <row r="175" spans="12:15" x14ac:dyDescent="0.2">
      <c r="L175" t="s">
        <v>2</v>
      </c>
      <c r="M175">
        <f>STDEV(M163:M168)</f>
        <v>0.23012736681775556</v>
      </c>
      <c r="N175">
        <f>STDEV(N163:N172)</f>
        <v>0.89851321364841563</v>
      </c>
    </row>
    <row r="176" spans="12:15" x14ac:dyDescent="0.2">
      <c r="L176" t="s">
        <v>1</v>
      </c>
      <c r="N176">
        <f>TTEST(M163:M167,N163:N172,2,2)</f>
        <v>0.87542160657571755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1.1308256815930051</v>
      </c>
      <c r="M179">
        <f>N174</f>
        <v>1.0551583240479785</v>
      </c>
    </row>
    <row r="180" spans="12:13" x14ac:dyDescent="0.2">
      <c r="L180">
        <f>M175</f>
        <v>0.23012736681775556</v>
      </c>
      <c r="M180">
        <f>N175</f>
        <v>0.89851321364841563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zoomScale="84" workbookViewId="0">
      <selection activeCell="C30" sqref="C30"/>
    </sheetView>
  </sheetViews>
  <sheetFormatPr baseColWidth="10" defaultRowHeight="16" x14ac:dyDescent="0.2"/>
  <sheetData>
    <row r="1" spans="1:5" x14ac:dyDescent="0.2">
      <c r="A1" t="s">
        <v>76</v>
      </c>
      <c r="B1" s="9" t="s">
        <v>77</v>
      </c>
      <c r="C1" s="25" t="s">
        <v>79</v>
      </c>
    </row>
    <row r="2" spans="1:5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82</v>
      </c>
      <c r="B3">
        <v>0.98242247061256716</v>
      </c>
      <c r="C3">
        <v>0.22883074046897531</v>
      </c>
      <c r="D3">
        <v>0.15073307829568658</v>
      </c>
      <c r="E3">
        <v>0.10626431879600703</v>
      </c>
    </row>
    <row r="4" spans="1:5" x14ac:dyDescent="0.2">
      <c r="A4" t="s">
        <v>83</v>
      </c>
      <c r="B4">
        <v>1.013532161715309</v>
      </c>
      <c r="C4">
        <v>0.54584869579216933</v>
      </c>
      <c r="D4">
        <v>0.18375576035251243</v>
      </c>
      <c r="E4">
        <v>0.25584705682438069</v>
      </c>
    </row>
    <row r="5" spans="1:5" x14ac:dyDescent="0.2">
      <c r="A5" t="s">
        <v>84</v>
      </c>
      <c r="B5">
        <v>1.0061939138571168</v>
      </c>
      <c r="C5">
        <v>0.18285215946172917</v>
      </c>
      <c r="D5">
        <v>6.9483321668918283E-2</v>
      </c>
      <c r="E5">
        <v>9.275196645308563E-2</v>
      </c>
    </row>
    <row r="6" spans="1:5" x14ac:dyDescent="0.2">
      <c r="A6" t="s">
        <v>85</v>
      </c>
      <c r="B6">
        <v>0.96123838126015082</v>
      </c>
      <c r="C6">
        <v>0.3358568017428053</v>
      </c>
      <c r="D6">
        <v>8.2539898119639174E-2</v>
      </c>
      <c r="E6">
        <v>0.14403859506308589</v>
      </c>
    </row>
    <row r="10" spans="1:5" x14ac:dyDescent="0.2">
      <c r="B10" s="9" t="s">
        <v>78</v>
      </c>
      <c r="C10" s="22" t="s">
        <v>80</v>
      </c>
    </row>
    <row r="11" spans="1:5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82</v>
      </c>
      <c r="B12">
        <v>1.1090968530634335</v>
      </c>
      <c r="C12">
        <v>1.120171164211293</v>
      </c>
      <c r="D12">
        <v>4.8994396802012875E-2</v>
      </c>
      <c r="E12">
        <v>0.95176412950199374</v>
      </c>
    </row>
    <row r="13" spans="1:5" x14ac:dyDescent="0.2">
      <c r="A13" t="s">
        <v>83</v>
      </c>
      <c r="B13">
        <v>1.0787370241870211</v>
      </c>
      <c r="C13">
        <v>0.69823531945250183</v>
      </c>
      <c r="D13">
        <v>0.21187235688689759</v>
      </c>
      <c r="E13">
        <v>0.27529667373829475</v>
      </c>
    </row>
    <row r="14" spans="1:5" x14ac:dyDescent="0.2">
      <c r="A14" t="s">
        <v>84</v>
      </c>
      <c r="B14">
        <v>1.2411816616863534</v>
      </c>
      <c r="C14">
        <v>0.8865220325822839</v>
      </c>
      <c r="D14">
        <v>0.47235878020496314</v>
      </c>
      <c r="E14">
        <v>0.39145974060762739</v>
      </c>
    </row>
    <row r="15" spans="1:5" x14ac:dyDescent="0.2">
      <c r="A15" t="s">
        <v>85</v>
      </c>
      <c r="B15">
        <v>1.0006594497432737</v>
      </c>
      <c r="C15">
        <v>0.96644133926729847</v>
      </c>
      <c r="D15">
        <v>5.0517205836605468E-2</v>
      </c>
      <c r="E15">
        <v>0.33822647457367688</v>
      </c>
    </row>
    <row r="19" spans="1:5" x14ac:dyDescent="0.2">
      <c r="B19" s="9" t="s">
        <v>78</v>
      </c>
      <c r="C19" s="39" t="s">
        <v>81</v>
      </c>
    </row>
    <row r="20" spans="1:5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82</v>
      </c>
      <c r="B21">
        <v>1.1308256815930051</v>
      </c>
      <c r="C21">
        <v>1.0551583240479785</v>
      </c>
      <c r="D21">
        <v>0.23012736681775556</v>
      </c>
      <c r="E21">
        <v>0.89851321364841563</v>
      </c>
    </row>
    <row r="22" spans="1:5" x14ac:dyDescent="0.2">
      <c r="A22" t="s">
        <v>83</v>
      </c>
      <c r="B22">
        <v>0.94897688603993446</v>
      </c>
      <c r="C22">
        <v>0.61156212013160538</v>
      </c>
      <c r="D22">
        <v>6.3439672991310578E-2</v>
      </c>
      <c r="E22">
        <v>0.29472570472361476</v>
      </c>
    </row>
    <row r="23" spans="1:5" x14ac:dyDescent="0.2">
      <c r="A23" t="s">
        <v>84</v>
      </c>
      <c r="B23">
        <v>1.2157849559936027</v>
      </c>
      <c r="C23">
        <v>40.406989478647809</v>
      </c>
      <c r="D23">
        <v>0.25780531093703712</v>
      </c>
      <c r="E23">
        <v>24.68300676104047</v>
      </c>
    </row>
    <row r="24" spans="1:5" x14ac:dyDescent="0.2">
      <c r="A24" t="s">
        <v>85</v>
      </c>
      <c r="B24">
        <v>0.99705250880442464</v>
      </c>
      <c r="C24">
        <v>18.90139225375852</v>
      </c>
      <c r="D24">
        <v>0.12428378191332939</v>
      </c>
      <c r="E24">
        <v>1.530933104052429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GPX3</vt:lpstr>
      <vt:lpstr>SPLEEN C5-T+1</vt:lpstr>
      <vt:lpstr>C5-T+1</vt:lpstr>
      <vt:lpstr>SPLEEN C10-T+2</vt:lpstr>
      <vt:lpstr>C10-T+2</vt:lpstr>
      <vt:lpstr>SPLEEN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2025-06-17T09:49:07Z</dcterms:modified>
</cp:coreProperties>
</file>