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I_varie\PROGETTI\2022_PRIN\PAPER_01\AWR_SUBMISSION\Figures\"/>
    </mc:Choice>
  </mc:AlternateContent>
  <xr:revisionPtr revIDLastSave="0" documentId="13_ncr:1_{D0F989CE-3E05-422A-9619-F4D0F5F6236B}" xr6:coauthVersionLast="47" xr6:coauthVersionMax="47" xr10:uidLastSave="{00000000-0000-0000-0000-000000000000}"/>
  <bookViews>
    <workbookView xWindow="-120" yWindow="-120" windowWidth="29040" windowHeight="17520" xr2:uid="{3A180A0D-5D90-48DA-B516-E431605DA61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AN104" i="1" l="1"/>
  <c r="AJ104" i="1"/>
  <c r="AN103" i="1"/>
  <c r="AJ103" i="1"/>
  <c r="AN102" i="1"/>
  <c r="AJ102" i="1"/>
  <c r="AN101" i="1"/>
  <c r="AJ101" i="1"/>
  <c r="AN100" i="1"/>
  <c r="AJ100" i="1"/>
  <c r="AN99" i="1"/>
  <c r="AJ99" i="1"/>
  <c r="AN98" i="1"/>
  <c r="AJ98" i="1"/>
  <c r="AN97" i="1"/>
  <c r="AJ97" i="1"/>
  <c r="AN96" i="1"/>
  <c r="AJ96" i="1"/>
  <c r="AN95" i="1"/>
  <c r="AJ95" i="1"/>
  <c r="AN94" i="1"/>
  <c r="AJ94" i="1"/>
  <c r="AN93" i="1"/>
  <c r="AJ93" i="1"/>
  <c r="AN92" i="1"/>
  <c r="AJ92" i="1"/>
  <c r="AN91" i="1"/>
  <c r="AJ91" i="1"/>
  <c r="AN90" i="1"/>
  <c r="AJ90" i="1"/>
  <c r="AN89" i="1"/>
  <c r="AJ89" i="1"/>
  <c r="AN88" i="1"/>
  <c r="AJ88" i="1"/>
  <c r="AN87" i="1"/>
  <c r="AJ87" i="1"/>
  <c r="AN86" i="1"/>
  <c r="AJ86" i="1"/>
  <c r="AN85" i="1"/>
  <c r="AJ85" i="1"/>
  <c r="AN84" i="1"/>
  <c r="AJ84" i="1"/>
  <c r="AN83" i="1"/>
  <c r="AJ83" i="1"/>
  <c r="AN82" i="1"/>
  <c r="AJ82" i="1"/>
  <c r="AN81" i="1"/>
  <c r="AJ81" i="1"/>
  <c r="AN80" i="1"/>
  <c r="AJ80" i="1"/>
  <c r="AN79" i="1"/>
  <c r="AJ79" i="1"/>
  <c r="AN78" i="1"/>
  <c r="AJ78" i="1"/>
  <c r="AN77" i="1"/>
  <c r="AJ77" i="1"/>
  <c r="AN76" i="1"/>
  <c r="AJ76" i="1"/>
  <c r="AN75" i="1"/>
  <c r="AJ75" i="1"/>
  <c r="AN74" i="1"/>
  <c r="AJ74" i="1"/>
  <c r="AN73" i="1"/>
  <c r="AJ73" i="1"/>
  <c r="AN72" i="1"/>
  <c r="AJ72" i="1"/>
  <c r="AN71" i="1"/>
  <c r="AJ71" i="1"/>
  <c r="AN70" i="1"/>
  <c r="AJ70" i="1"/>
  <c r="AN69" i="1"/>
  <c r="AJ69" i="1"/>
  <c r="AN68" i="1"/>
  <c r="AJ68" i="1"/>
  <c r="AN67" i="1"/>
  <c r="AJ67" i="1"/>
  <c r="AN66" i="1"/>
  <c r="AJ66" i="1"/>
  <c r="AN65" i="1"/>
  <c r="AJ65" i="1"/>
  <c r="AN64" i="1"/>
  <c r="AJ64" i="1"/>
  <c r="AN63" i="1"/>
  <c r="AJ63" i="1"/>
  <c r="AN62" i="1"/>
  <c r="AJ62" i="1"/>
  <c r="AN61" i="1"/>
  <c r="AJ61" i="1"/>
  <c r="AN60" i="1"/>
  <c r="AJ60" i="1"/>
  <c r="AN59" i="1"/>
  <c r="AJ59" i="1"/>
  <c r="AN58" i="1"/>
  <c r="AJ58" i="1"/>
  <c r="AN57" i="1"/>
  <c r="AJ57" i="1"/>
  <c r="AN56" i="1"/>
  <c r="AJ56" i="1"/>
  <c r="AN55" i="1"/>
  <c r="AJ55" i="1"/>
  <c r="AN54" i="1"/>
  <c r="AJ54" i="1"/>
  <c r="AN53" i="1"/>
  <c r="AJ53" i="1"/>
  <c r="AN52" i="1"/>
  <c r="AJ52" i="1"/>
  <c r="AN51" i="1"/>
  <c r="AJ51" i="1"/>
  <c r="AN50" i="1"/>
  <c r="AJ50" i="1"/>
  <c r="AN49" i="1"/>
  <c r="AJ49" i="1"/>
  <c r="AN48" i="1"/>
  <c r="AJ48" i="1"/>
  <c r="AN47" i="1"/>
  <c r="AJ47" i="1"/>
  <c r="AN46" i="1"/>
  <c r="AJ46" i="1"/>
  <c r="AN45" i="1"/>
  <c r="AJ45" i="1"/>
  <c r="AN44" i="1"/>
  <c r="AJ44" i="1"/>
  <c r="AN43" i="1"/>
  <c r="AJ43" i="1"/>
  <c r="AN42" i="1"/>
  <c r="AJ42" i="1"/>
  <c r="AN41" i="1"/>
  <c r="AJ41" i="1"/>
  <c r="AN40" i="1"/>
  <c r="AJ40" i="1"/>
  <c r="AN39" i="1"/>
  <c r="AJ39" i="1"/>
  <c r="AN38" i="1"/>
  <c r="AJ38" i="1"/>
  <c r="AN37" i="1"/>
  <c r="AJ37" i="1"/>
  <c r="AN36" i="1"/>
  <c r="AJ36" i="1"/>
  <c r="AN35" i="1"/>
  <c r="AJ35" i="1"/>
  <c r="AN34" i="1"/>
  <c r="AJ34" i="1"/>
  <c r="AN33" i="1"/>
  <c r="AJ33" i="1"/>
  <c r="AN32" i="1"/>
  <c r="AJ32" i="1"/>
  <c r="AN31" i="1"/>
  <c r="AJ31" i="1"/>
  <c r="AN30" i="1"/>
  <c r="AJ30" i="1"/>
  <c r="AN29" i="1"/>
  <c r="AJ29" i="1"/>
  <c r="AN28" i="1"/>
  <c r="AJ28" i="1"/>
  <c r="AN27" i="1"/>
  <c r="AJ27" i="1"/>
  <c r="AN26" i="1"/>
  <c r="AJ26" i="1"/>
  <c r="AN25" i="1"/>
  <c r="AJ25" i="1"/>
  <c r="AN24" i="1"/>
  <c r="AJ24" i="1"/>
  <c r="AN23" i="1"/>
  <c r="AJ23" i="1"/>
  <c r="AN22" i="1"/>
  <c r="AJ22" i="1"/>
  <c r="AN21" i="1"/>
  <c r="AJ21" i="1"/>
  <c r="AN20" i="1"/>
  <c r="AJ20" i="1"/>
  <c r="AN19" i="1"/>
  <c r="AJ19" i="1"/>
  <c r="AN18" i="1"/>
  <c r="AJ18" i="1"/>
  <c r="AN17" i="1"/>
  <c r="AJ17" i="1"/>
  <c r="AN16" i="1"/>
  <c r="AJ16" i="1"/>
  <c r="AN15" i="1"/>
  <c r="AJ15" i="1"/>
  <c r="AN14" i="1"/>
  <c r="AJ14" i="1"/>
  <c r="AN13" i="1"/>
  <c r="AJ13" i="1"/>
  <c r="AN12" i="1"/>
  <c r="AJ12" i="1"/>
  <c r="AN11" i="1"/>
  <c r="AJ11" i="1"/>
  <c r="AN10" i="1"/>
  <c r="AJ10" i="1"/>
  <c r="AN9" i="1"/>
  <c r="AJ9" i="1"/>
  <c r="AN8" i="1"/>
  <c r="AJ8" i="1"/>
  <c r="AN7" i="1"/>
  <c r="AJ7" i="1"/>
  <c r="AN6" i="1"/>
  <c r="AJ6" i="1"/>
  <c r="AN5" i="1"/>
  <c r="AJ5" i="1"/>
  <c r="AN4" i="1"/>
  <c r="AJ4" i="1"/>
  <c r="AA104" i="1"/>
  <c r="AA103" i="1"/>
  <c r="W103" i="1"/>
  <c r="AA102" i="1"/>
  <c r="AA101" i="1"/>
  <c r="W101" i="1"/>
  <c r="AA100" i="1"/>
  <c r="W100" i="1"/>
  <c r="AA99" i="1"/>
  <c r="W99" i="1"/>
  <c r="AA97" i="1"/>
  <c r="W97" i="1"/>
  <c r="AA96" i="1"/>
  <c r="W96" i="1"/>
  <c r="AA95" i="1"/>
  <c r="W95" i="1"/>
  <c r="AA94" i="1"/>
  <c r="W94" i="1"/>
  <c r="AA93" i="1"/>
  <c r="W93" i="1"/>
  <c r="AA92" i="1"/>
  <c r="AA91" i="1"/>
  <c r="W91" i="1"/>
  <c r="AA90" i="1"/>
  <c r="AA89" i="1"/>
  <c r="W89" i="1"/>
  <c r="AA88" i="1"/>
  <c r="W88" i="1"/>
  <c r="AA87" i="1"/>
  <c r="W87" i="1"/>
  <c r="AA85" i="1"/>
  <c r="W85" i="1"/>
  <c r="AA84" i="1"/>
  <c r="W84" i="1"/>
  <c r="AA83" i="1"/>
  <c r="W83" i="1"/>
  <c r="AA82" i="1"/>
  <c r="W82" i="1"/>
  <c r="AA81" i="1"/>
  <c r="W81" i="1"/>
  <c r="AA80" i="1"/>
  <c r="AA79" i="1"/>
  <c r="W79" i="1"/>
  <c r="AA78" i="1"/>
  <c r="AA77" i="1"/>
  <c r="W77" i="1"/>
  <c r="AA76" i="1"/>
  <c r="W76" i="1"/>
  <c r="AA75" i="1"/>
  <c r="W75" i="1"/>
  <c r="AA73" i="1"/>
  <c r="AA72" i="1"/>
  <c r="W72" i="1"/>
  <c r="AA71" i="1"/>
  <c r="W71" i="1"/>
  <c r="AA70" i="1"/>
  <c r="AA69" i="1"/>
  <c r="W69" i="1"/>
  <c r="AA68" i="1"/>
  <c r="AA67" i="1"/>
  <c r="W67" i="1"/>
  <c r="AA66" i="1"/>
  <c r="AA65" i="1"/>
  <c r="W65" i="1"/>
  <c r="AA64" i="1"/>
  <c r="W64" i="1"/>
  <c r="AA63" i="1"/>
  <c r="W63" i="1"/>
  <c r="AA61" i="1"/>
  <c r="AA60" i="1"/>
  <c r="W60" i="1"/>
  <c r="AA59" i="1"/>
  <c r="W59" i="1"/>
  <c r="AA57" i="1"/>
  <c r="W57" i="1"/>
  <c r="AA56" i="1"/>
  <c r="AA55" i="1"/>
  <c r="W55" i="1"/>
  <c r="AA54" i="1"/>
  <c r="AA53" i="1"/>
  <c r="W53" i="1"/>
  <c r="AA52" i="1"/>
  <c r="W52" i="1"/>
  <c r="AA51" i="1"/>
  <c r="W51" i="1"/>
  <c r="AA49" i="1"/>
  <c r="AA48" i="1"/>
  <c r="W48" i="1"/>
  <c r="AA47" i="1"/>
  <c r="W47" i="1"/>
  <c r="W46" i="1"/>
  <c r="AA45" i="1"/>
  <c r="W45" i="1"/>
  <c r="AA43" i="1"/>
  <c r="W43" i="1"/>
  <c r="AA41" i="1"/>
  <c r="W41" i="1"/>
  <c r="AA40" i="1"/>
  <c r="W40" i="1"/>
  <c r="AA39" i="1"/>
  <c r="W39" i="1"/>
  <c r="AA37" i="1"/>
  <c r="AA36" i="1"/>
  <c r="W36" i="1"/>
  <c r="AA35" i="1"/>
  <c r="W35" i="1"/>
  <c r="AA34" i="1"/>
  <c r="W34" i="1"/>
  <c r="AA33" i="1"/>
  <c r="W33" i="1"/>
  <c r="AA32" i="1"/>
  <c r="W32" i="1"/>
  <c r="AA31" i="1"/>
  <c r="W31" i="1"/>
  <c r="AA29" i="1"/>
  <c r="W29" i="1"/>
  <c r="AA28" i="1"/>
  <c r="W28" i="1"/>
  <c r="AA27" i="1"/>
  <c r="W27" i="1"/>
  <c r="AA25" i="1"/>
  <c r="AA24" i="1"/>
  <c r="W24" i="1"/>
  <c r="AA23" i="1"/>
  <c r="W23" i="1"/>
  <c r="W22" i="1"/>
  <c r="AA21" i="1"/>
  <c r="W21" i="1"/>
  <c r="W20" i="1"/>
  <c r="AA19" i="1"/>
  <c r="W19" i="1"/>
  <c r="AA17" i="1"/>
  <c r="W17" i="1"/>
  <c r="AA16" i="1"/>
  <c r="W16" i="1"/>
  <c r="AA15" i="1"/>
  <c r="W15" i="1"/>
  <c r="AA14" i="1"/>
  <c r="AA13" i="1"/>
  <c r="W13" i="1"/>
  <c r="AA12" i="1"/>
  <c r="W12" i="1"/>
  <c r="AA11" i="1"/>
  <c r="W11" i="1"/>
  <c r="AA10" i="1"/>
  <c r="W10" i="1"/>
  <c r="AA9" i="1"/>
  <c r="W9" i="1"/>
  <c r="W8" i="1"/>
  <c r="AA7" i="1"/>
  <c r="W7" i="1"/>
  <c r="AA5" i="1"/>
  <c r="W5" i="1"/>
  <c r="AA4" i="1"/>
  <c r="W4" i="1"/>
  <c r="K6" i="1"/>
  <c r="N6" i="1" s="1"/>
  <c r="K7" i="1"/>
  <c r="N7" i="1" s="1"/>
  <c r="K8" i="1"/>
  <c r="J8" i="1" s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5" i="1"/>
  <c r="J5" i="1" s="1"/>
  <c r="N4" i="1"/>
  <c r="J6" i="1"/>
  <c r="U84" i="1" l="1"/>
  <c r="U40" i="1"/>
  <c r="AH75" i="1"/>
  <c r="U55" i="1"/>
  <c r="AH31" i="1"/>
  <c r="AH101" i="1"/>
  <c r="AH97" i="1"/>
  <c r="U28" i="1"/>
  <c r="AH71" i="1"/>
  <c r="AH84" i="1"/>
  <c r="U69" i="1"/>
  <c r="AH88" i="1"/>
  <c r="U33" i="1"/>
  <c r="U99" i="1"/>
  <c r="AH89" i="1"/>
  <c r="AH44" i="1"/>
  <c r="AH39" i="1"/>
  <c r="U35" i="1"/>
  <c r="U60" i="1"/>
  <c r="AH35" i="1"/>
  <c r="U53" i="1"/>
  <c r="AH30" i="1"/>
  <c r="U4" i="1"/>
  <c r="AH67" i="1"/>
  <c r="AH80" i="1"/>
  <c r="AH17" i="1"/>
  <c r="AH49" i="1"/>
  <c r="U17" i="1"/>
  <c r="U79" i="1"/>
  <c r="AH25" i="1"/>
  <c r="U27" i="1"/>
  <c r="U19" i="1"/>
  <c r="AH7" i="1"/>
  <c r="U22" i="1"/>
  <c r="U45" i="1"/>
  <c r="AH85" i="1"/>
  <c r="U83" i="1"/>
  <c r="AH62" i="1"/>
  <c r="AH12" i="1"/>
  <c r="U11" i="1"/>
  <c r="AH57" i="1"/>
  <c r="U65" i="1"/>
  <c r="U101" i="1"/>
  <c r="AH26" i="1"/>
  <c r="AH52" i="1"/>
  <c r="H6" i="1"/>
  <c r="U36" i="1"/>
  <c r="U20" i="1"/>
  <c r="U29" i="1"/>
  <c r="U85" i="1"/>
  <c r="U100" i="1"/>
  <c r="AH4" i="1"/>
  <c r="AH36" i="1"/>
  <c r="AH72" i="1"/>
  <c r="U24" i="1"/>
  <c r="U34" i="1"/>
  <c r="U67" i="1"/>
  <c r="U81" i="1"/>
  <c r="U91" i="1"/>
  <c r="AH63" i="1"/>
  <c r="AH81" i="1"/>
  <c r="AH103" i="1"/>
  <c r="AH98" i="1"/>
  <c r="AH18" i="1"/>
  <c r="U15" i="1"/>
  <c r="AH32" i="1"/>
  <c r="AH50" i="1"/>
  <c r="U21" i="1"/>
  <c r="AH5" i="1"/>
  <c r="AH23" i="1"/>
  <c r="AH37" i="1"/>
  <c r="AH28" i="1"/>
  <c r="AH46" i="1"/>
  <c r="AH64" i="1"/>
  <c r="AH82" i="1"/>
  <c r="U52" i="1"/>
  <c r="AH59" i="1"/>
  <c r="AH95" i="1"/>
  <c r="U63" i="1"/>
  <c r="U87" i="1"/>
  <c r="H8" i="1"/>
  <c r="U48" i="1"/>
  <c r="U82" i="1"/>
  <c r="AH51" i="1"/>
  <c r="AH69" i="1"/>
  <c r="AH87" i="1"/>
  <c r="AH96" i="1"/>
  <c r="AH104" i="1"/>
  <c r="U5" i="1"/>
  <c r="AH90" i="1"/>
  <c r="AH14" i="1"/>
  <c r="AH68" i="1"/>
  <c r="U57" i="1"/>
  <c r="U16" i="1"/>
  <c r="U31" i="1"/>
  <c r="AH47" i="1"/>
  <c r="AH56" i="1"/>
  <c r="AH65" i="1"/>
  <c r="AH83" i="1"/>
  <c r="AH92" i="1"/>
  <c r="AH40" i="1"/>
  <c r="AH41" i="1"/>
  <c r="AH55" i="1"/>
  <c r="AH77" i="1"/>
  <c r="AH86" i="1"/>
  <c r="AH91" i="1"/>
  <c r="H5" i="1"/>
  <c r="U32" i="1"/>
  <c r="U64" i="1"/>
  <c r="U88" i="1"/>
  <c r="U93" i="1"/>
  <c r="U97" i="1"/>
  <c r="AH38" i="1"/>
  <c r="AH43" i="1"/>
  <c r="AH61" i="1"/>
  <c r="AH74" i="1"/>
  <c r="AH79" i="1"/>
  <c r="AA30" i="1"/>
  <c r="W30" i="1"/>
  <c r="AA74" i="1"/>
  <c r="W74" i="1"/>
  <c r="AA38" i="1"/>
  <c r="W38" i="1"/>
  <c r="U38" i="1" s="1"/>
  <c r="AA44" i="1"/>
  <c r="W44" i="1"/>
  <c r="U44" i="1" s="1"/>
  <c r="W14" i="1"/>
  <c r="U14" i="1" s="1"/>
  <c r="AA62" i="1"/>
  <c r="W62" i="1"/>
  <c r="U62" i="1" s="1"/>
  <c r="AA42" i="1"/>
  <c r="W42" i="1"/>
  <c r="W25" i="1"/>
  <c r="U25" i="1" s="1"/>
  <c r="AA50" i="1"/>
  <c r="W50" i="1"/>
  <c r="U50" i="1" s="1"/>
  <c r="AA98" i="1"/>
  <c r="W98" i="1"/>
  <c r="U98" i="1" s="1"/>
  <c r="AA46" i="1"/>
  <c r="AA58" i="1"/>
  <c r="W58" i="1"/>
  <c r="U58" i="1" s="1"/>
  <c r="AA18" i="1"/>
  <c r="W18" i="1"/>
  <c r="U18" i="1" s="1"/>
  <c r="AA20" i="1"/>
  <c r="AA6" i="1"/>
  <c r="W6" i="1"/>
  <c r="U6" i="1" s="1"/>
  <c r="AA22" i="1"/>
  <c r="W37" i="1"/>
  <c r="U37" i="1" s="1"/>
  <c r="W49" i="1"/>
  <c r="U49" i="1" s="1"/>
  <c r="W73" i="1"/>
  <c r="U73" i="1" s="1"/>
  <c r="AA26" i="1"/>
  <c r="W26" i="1"/>
  <c r="AA8" i="1"/>
  <c r="W61" i="1"/>
  <c r="U61" i="1" s="1"/>
  <c r="AA86" i="1"/>
  <c r="W86" i="1"/>
  <c r="U86" i="1" s="1"/>
  <c r="W70" i="1"/>
  <c r="U70" i="1" s="1"/>
  <c r="W56" i="1"/>
  <c r="U56" i="1" s="1"/>
  <c r="W68" i="1"/>
  <c r="U68" i="1" s="1"/>
  <c r="W80" i="1"/>
  <c r="U80" i="1" s="1"/>
  <c r="W92" i="1"/>
  <c r="U92" i="1" s="1"/>
  <c r="W104" i="1"/>
  <c r="W54" i="1"/>
  <c r="U54" i="1" s="1"/>
  <c r="W66" i="1"/>
  <c r="W78" i="1"/>
  <c r="W90" i="1"/>
  <c r="U90" i="1" s="1"/>
  <c r="W102" i="1"/>
  <c r="U102" i="1" s="1"/>
  <c r="N5" i="1"/>
  <c r="N8" i="1"/>
  <c r="J7" i="1"/>
  <c r="H7" i="1" s="1"/>
  <c r="J98" i="1"/>
  <c r="N98" i="1"/>
  <c r="J99" i="1"/>
  <c r="N99" i="1"/>
  <c r="J100" i="1"/>
  <c r="N100" i="1"/>
  <c r="J101" i="1"/>
  <c r="N101" i="1"/>
  <c r="J102" i="1"/>
  <c r="N102" i="1"/>
  <c r="J103" i="1"/>
  <c r="H103" i="1" s="1"/>
  <c r="N103" i="1"/>
  <c r="J104" i="1"/>
  <c r="N104" i="1"/>
  <c r="J83" i="1"/>
  <c r="N83" i="1"/>
  <c r="J84" i="1"/>
  <c r="N84" i="1"/>
  <c r="J85" i="1"/>
  <c r="N85" i="1"/>
  <c r="J86" i="1"/>
  <c r="N86" i="1"/>
  <c r="J87" i="1"/>
  <c r="N87" i="1"/>
  <c r="J88" i="1"/>
  <c r="N88" i="1"/>
  <c r="J89" i="1"/>
  <c r="N89" i="1"/>
  <c r="J90" i="1"/>
  <c r="N90" i="1"/>
  <c r="J91" i="1"/>
  <c r="N91" i="1"/>
  <c r="J92" i="1"/>
  <c r="N92" i="1"/>
  <c r="J93" i="1"/>
  <c r="N93" i="1"/>
  <c r="J94" i="1"/>
  <c r="N94" i="1"/>
  <c r="J95" i="1"/>
  <c r="N95" i="1"/>
  <c r="J96" i="1"/>
  <c r="N96" i="1"/>
  <c r="J97" i="1"/>
  <c r="N97" i="1"/>
  <c r="J33" i="1"/>
  <c r="N33" i="1"/>
  <c r="J34" i="1"/>
  <c r="N34" i="1"/>
  <c r="J35" i="1"/>
  <c r="N35" i="1"/>
  <c r="J36" i="1"/>
  <c r="N36" i="1"/>
  <c r="J37" i="1"/>
  <c r="N37" i="1"/>
  <c r="J38" i="1"/>
  <c r="N38" i="1"/>
  <c r="J39" i="1"/>
  <c r="N39" i="1"/>
  <c r="J40" i="1"/>
  <c r="N40" i="1"/>
  <c r="J41" i="1"/>
  <c r="N41" i="1"/>
  <c r="J42" i="1"/>
  <c r="N42" i="1"/>
  <c r="J43" i="1"/>
  <c r="N43" i="1"/>
  <c r="E44" i="1"/>
  <c r="F44" i="1" s="1"/>
  <c r="G44" i="1" s="1"/>
  <c r="J44" i="1"/>
  <c r="N44" i="1"/>
  <c r="J45" i="1"/>
  <c r="N45" i="1"/>
  <c r="J46" i="1"/>
  <c r="N46" i="1"/>
  <c r="J47" i="1"/>
  <c r="N47" i="1"/>
  <c r="J48" i="1"/>
  <c r="N48" i="1"/>
  <c r="J49" i="1"/>
  <c r="N49" i="1"/>
  <c r="J50" i="1"/>
  <c r="N50" i="1"/>
  <c r="J51" i="1"/>
  <c r="N51" i="1"/>
  <c r="J52" i="1"/>
  <c r="N52" i="1"/>
  <c r="J53" i="1"/>
  <c r="N53" i="1"/>
  <c r="J54" i="1"/>
  <c r="N54" i="1"/>
  <c r="J55" i="1"/>
  <c r="N55" i="1"/>
  <c r="J56" i="1"/>
  <c r="N56" i="1"/>
  <c r="J57" i="1"/>
  <c r="N57" i="1"/>
  <c r="J58" i="1"/>
  <c r="N58" i="1"/>
  <c r="J59" i="1"/>
  <c r="N59" i="1"/>
  <c r="J60" i="1"/>
  <c r="N60" i="1"/>
  <c r="J61" i="1"/>
  <c r="N61" i="1"/>
  <c r="J62" i="1"/>
  <c r="N62" i="1"/>
  <c r="J63" i="1"/>
  <c r="N63" i="1"/>
  <c r="J64" i="1"/>
  <c r="N64" i="1"/>
  <c r="J65" i="1"/>
  <c r="N65" i="1"/>
  <c r="J66" i="1"/>
  <c r="N66" i="1"/>
  <c r="E67" i="1"/>
  <c r="F67" i="1" s="1"/>
  <c r="G67" i="1" s="1"/>
  <c r="J67" i="1"/>
  <c r="N67" i="1"/>
  <c r="J68" i="1"/>
  <c r="N68" i="1"/>
  <c r="J69" i="1"/>
  <c r="N69" i="1"/>
  <c r="J70" i="1"/>
  <c r="N70" i="1"/>
  <c r="J71" i="1"/>
  <c r="N71" i="1"/>
  <c r="J72" i="1"/>
  <c r="N72" i="1"/>
  <c r="J73" i="1"/>
  <c r="N73" i="1"/>
  <c r="J74" i="1"/>
  <c r="N74" i="1"/>
  <c r="J75" i="1"/>
  <c r="N75" i="1"/>
  <c r="J76" i="1"/>
  <c r="N76" i="1"/>
  <c r="J77" i="1"/>
  <c r="N77" i="1"/>
  <c r="J78" i="1"/>
  <c r="N78" i="1"/>
  <c r="J79" i="1"/>
  <c r="N79" i="1"/>
  <c r="E80" i="1"/>
  <c r="F80" i="1" s="1"/>
  <c r="G80" i="1" s="1"/>
  <c r="J80" i="1"/>
  <c r="N80" i="1"/>
  <c r="J81" i="1"/>
  <c r="N81" i="1"/>
  <c r="J82" i="1"/>
  <c r="N82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9" i="1"/>
  <c r="C4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9" i="1"/>
  <c r="C2" i="1"/>
  <c r="AH48" i="1" s="1"/>
  <c r="V58" i="1" l="1"/>
  <c r="Z58" i="1" s="1"/>
  <c r="AB58" i="1" s="1"/>
  <c r="AI69" i="1"/>
  <c r="AM69" i="1" s="1"/>
  <c r="AO69" i="1" s="1"/>
  <c r="AP69" i="1" s="1"/>
  <c r="V69" i="1"/>
  <c r="Z69" i="1" s="1"/>
  <c r="AB69" i="1" s="1"/>
  <c r="V100" i="1"/>
  <c r="Z100" i="1" s="1"/>
  <c r="AB100" i="1" s="1"/>
  <c r="AC100" i="1" s="1"/>
  <c r="V93" i="1"/>
  <c r="Z93" i="1" s="1"/>
  <c r="AI87" i="1"/>
  <c r="AM87" i="1" s="1"/>
  <c r="AI7" i="1"/>
  <c r="AM7" i="1" s="1"/>
  <c r="AO7" i="1" s="1"/>
  <c r="AP7" i="1" s="1"/>
  <c r="AI71" i="1"/>
  <c r="AM71" i="1" s="1"/>
  <c r="AO71" i="1" s="1"/>
  <c r="AP71" i="1" s="1"/>
  <c r="E10" i="1"/>
  <c r="AE97" i="1"/>
  <c r="AF97" i="1" s="1"/>
  <c r="AG97" i="1" s="1"/>
  <c r="AE88" i="1"/>
  <c r="AF88" i="1" s="1"/>
  <c r="AG88" i="1" s="1"/>
  <c r="AI88" i="1" s="1"/>
  <c r="AM88" i="1" s="1"/>
  <c r="AE70" i="1"/>
  <c r="AF70" i="1" s="1"/>
  <c r="AG70" i="1" s="1"/>
  <c r="AE52" i="1"/>
  <c r="AF52" i="1" s="1"/>
  <c r="AG52" i="1" s="1"/>
  <c r="AI52" i="1" s="1"/>
  <c r="AM52" i="1" s="1"/>
  <c r="AO52" i="1" s="1"/>
  <c r="AP52" i="1" s="1"/>
  <c r="AE34" i="1"/>
  <c r="AF34" i="1" s="1"/>
  <c r="AG34" i="1" s="1"/>
  <c r="AE25" i="1"/>
  <c r="AF25" i="1" s="1"/>
  <c r="AG25" i="1" s="1"/>
  <c r="AE16" i="1"/>
  <c r="AF16" i="1" s="1"/>
  <c r="AG16" i="1" s="1"/>
  <c r="AE7" i="1"/>
  <c r="AF7" i="1" s="1"/>
  <c r="AG7" i="1" s="1"/>
  <c r="R83" i="1"/>
  <c r="S83" i="1" s="1"/>
  <c r="T83" i="1" s="1"/>
  <c r="R79" i="1"/>
  <c r="S79" i="1" s="1"/>
  <c r="T79" i="1" s="1"/>
  <c r="R59" i="1"/>
  <c r="S59" i="1" s="1"/>
  <c r="T59" i="1" s="1"/>
  <c r="R49" i="1"/>
  <c r="S49" i="1" s="1"/>
  <c r="T49" i="1" s="1"/>
  <c r="R9" i="1"/>
  <c r="S9" i="1" s="1"/>
  <c r="T9" i="1" s="1"/>
  <c r="AE74" i="1"/>
  <c r="AF74" i="1" s="1"/>
  <c r="AG74" i="1" s="1"/>
  <c r="AE24" i="1"/>
  <c r="AF24" i="1" s="1"/>
  <c r="AG24" i="1" s="1"/>
  <c r="AE20" i="1"/>
  <c r="AF20" i="1" s="1"/>
  <c r="AG20" i="1" s="1"/>
  <c r="R93" i="1"/>
  <c r="S93" i="1" s="1"/>
  <c r="T93" i="1" s="1"/>
  <c r="R22" i="1"/>
  <c r="S22" i="1" s="1"/>
  <c r="T22" i="1" s="1"/>
  <c r="V22" i="1" s="1"/>
  <c r="Z22" i="1" s="1"/>
  <c r="AB22" i="1" s="1"/>
  <c r="AC22" i="1" s="1"/>
  <c r="AE5" i="1"/>
  <c r="AF5" i="1" s="1"/>
  <c r="AG5" i="1" s="1"/>
  <c r="AI5" i="1" s="1"/>
  <c r="AM5" i="1" s="1"/>
  <c r="AO5" i="1" s="1"/>
  <c r="AP5" i="1" s="1"/>
  <c r="R62" i="1"/>
  <c r="S62" i="1" s="1"/>
  <c r="T62" i="1" s="1"/>
  <c r="R30" i="1"/>
  <c r="S30" i="1" s="1"/>
  <c r="T30" i="1" s="1"/>
  <c r="R7" i="1"/>
  <c r="S7" i="1" s="1"/>
  <c r="T7" i="1" s="1"/>
  <c r="AE50" i="1"/>
  <c r="AF50" i="1" s="1"/>
  <c r="AG50" i="1" s="1"/>
  <c r="AE27" i="1"/>
  <c r="AF27" i="1" s="1"/>
  <c r="AG27" i="1" s="1"/>
  <c r="AE9" i="1"/>
  <c r="AF9" i="1" s="1"/>
  <c r="AG9" i="1" s="1"/>
  <c r="E6" i="1"/>
  <c r="F6" i="1" s="1"/>
  <c r="G6" i="1" s="1"/>
  <c r="AE90" i="1"/>
  <c r="AF90" i="1" s="1"/>
  <c r="AG90" i="1" s="1"/>
  <c r="AI90" i="1" s="1"/>
  <c r="AM90" i="1" s="1"/>
  <c r="AO90" i="1" s="1"/>
  <c r="AP90" i="1" s="1"/>
  <c r="AE22" i="1"/>
  <c r="AF22" i="1" s="1"/>
  <c r="AG22" i="1" s="1"/>
  <c r="AE79" i="1"/>
  <c r="AF79" i="1" s="1"/>
  <c r="AG79" i="1" s="1"/>
  <c r="AI79" i="1" s="1"/>
  <c r="AM79" i="1" s="1"/>
  <c r="AO79" i="1" s="1"/>
  <c r="AP79" i="1" s="1"/>
  <c r="AE61" i="1"/>
  <c r="AF61" i="1" s="1"/>
  <c r="AG61" i="1" s="1"/>
  <c r="AI61" i="1" s="1"/>
  <c r="AM61" i="1" s="1"/>
  <c r="AO61" i="1" s="1"/>
  <c r="AP61" i="1" s="1"/>
  <c r="AE43" i="1"/>
  <c r="AF43" i="1" s="1"/>
  <c r="AG43" i="1" s="1"/>
  <c r="AI43" i="1" s="1"/>
  <c r="AM43" i="1" s="1"/>
  <c r="AO43" i="1" s="1"/>
  <c r="AP43" i="1" s="1"/>
  <c r="R102" i="1"/>
  <c r="S102" i="1" s="1"/>
  <c r="T102" i="1" s="1"/>
  <c r="R88" i="1"/>
  <c r="S88" i="1" s="1"/>
  <c r="T88" i="1" s="1"/>
  <c r="R64" i="1"/>
  <c r="S64" i="1" s="1"/>
  <c r="T64" i="1" s="1"/>
  <c r="R45" i="1"/>
  <c r="S45" i="1" s="1"/>
  <c r="T45" i="1" s="1"/>
  <c r="V45" i="1" s="1"/>
  <c r="Z45" i="1" s="1"/>
  <c r="AB45" i="1" s="1"/>
  <c r="AC45" i="1" s="1"/>
  <c r="R32" i="1"/>
  <c r="S32" i="1" s="1"/>
  <c r="T32" i="1" s="1"/>
  <c r="V32" i="1" s="1"/>
  <c r="Z32" i="1" s="1"/>
  <c r="R27" i="1"/>
  <c r="S27" i="1" s="1"/>
  <c r="T27" i="1" s="1"/>
  <c r="R17" i="1"/>
  <c r="S17" i="1" s="1"/>
  <c r="T17" i="1" s="1"/>
  <c r="R12" i="1"/>
  <c r="S12" i="1" s="1"/>
  <c r="T12" i="1" s="1"/>
  <c r="AE38" i="1"/>
  <c r="AF38" i="1" s="1"/>
  <c r="AG38" i="1" s="1"/>
  <c r="R58" i="1"/>
  <c r="S58" i="1" s="1"/>
  <c r="T58" i="1" s="1"/>
  <c r="R48" i="1"/>
  <c r="S48" i="1" s="1"/>
  <c r="T48" i="1" s="1"/>
  <c r="V48" i="1" s="1"/>
  <c r="Z48" i="1" s="1"/>
  <c r="AB48" i="1" s="1"/>
  <c r="AC48" i="1" s="1"/>
  <c r="R44" i="1"/>
  <c r="S44" i="1" s="1"/>
  <c r="T44" i="1" s="1"/>
  <c r="V44" i="1" s="1"/>
  <c r="Z44" i="1" s="1"/>
  <c r="AB44" i="1" s="1"/>
  <c r="AC44" i="1" s="1"/>
  <c r="R35" i="1"/>
  <c r="S35" i="1" s="1"/>
  <c r="T35" i="1" s="1"/>
  <c r="R25" i="1"/>
  <c r="S25" i="1" s="1"/>
  <c r="T25" i="1" s="1"/>
  <c r="V25" i="1" s="1"/>
  <c r="Z25" i="1" s="1"/>
  <c r="AB25" i="1" s="1"/>
  <c r="AC25" i="1" s="1"/>
  <c r="AE37" i="1"/>
  <c r="AF37" i="1" s="1"/>
  <c r="AG37" i="1" s="1"/>
  <c r="AI37" i="1" s="1"/>
  <c r="AM37" i="1" s="1"/>
  <c r="AO37" i="1" s="1"/>
  <c r="AP37" i="1" s="1"/>
  <c r="R71" i="1"/>
  <c r="S71" i="1" s="1"/>
  <c r="T71" i="1" s="1"/>
  <c r="R38" i="1"/>
  <c r="S38" i="1" s="1"/>
  <c r="T38" i="1" s="1"/>
  <c r="AE83" i="1"/>
  <c r="AF83" i="1" s="1"/>
  <c r="AG83" i="1" s="1"/>
  <c r="AE65" i="1"/>
  <c r="AF65" i="1" s="1"/>
  <c r="AG65" i="1" s="1"/>
  <c r="AE47" i="1"/>
  <c r="AF47" i="1" s="1"/>
  <c r="AG47" i="1" s="1"/>
  <c r="AE29" i="1"/>
  <c r="AF29" i="1" s="1"/>
  <c r="AG29" i="1" s="1"/>
  <c r="AE11" i="1"/>
  <c r="AF11" i="1" s="1"/>
  <c r="AG11" i="1" s="1"/>
  <c r="R97" i="1"/>
  <c r="S97" i="1" s="1"/>
  <c r="T97" i="1" s="1"/>
  <c r="R78" i="1"/>
  <c r="S78" i="1" s="1"/>
  <c r="T78" i="1" s="1"/>
  <c r="R73" i="1"/>
  <c r="S73" i="1" s="1"/>
  <c r="T73" i="1" s="1"/>
  <c r="R69" i="1"/>
  <c r="S69" i="1" s="1"/>
  <c r="T69" i="1" s="1"/>
  <c r="R40" i="1"/>
  <c r="S40" i="1" s="1"/>
  <c r="T40" i="1" s="1"/>
  <c r="R26" i="1"/>
  <c r="S26" i="1" s="1"/>
  <c r="T26" i="1" s="1"/>
  <c r="R8" i="1"/>
  <c r="S8" i="1" s="1"/>
  <c r="T8" i="1" s="1"/>
  <c r="AE100" i="1"/>
  <c r="AF100" i="1" s="1"/>
  <c r="AG100" i="1" s="1"/>
  <c r="AE6" i="1"/>
  <c r="AF6" i="1" s="1"/>
  <c r="AG6" i="1" s="1"/>
  <c r="R63" i="1"/>
  <c r="S63" i="1" s="1"/>
  <c r="T63" i="1" s="1"/>
  <c r="V63" i="1" s="1"/>
  <c r="Z63" i="1" s="1"/>
  <c r="AE23" i="1"/>
  <c r="AF23" i="1" s="1"/>
  <c r="AG23" i="1" s="1"/>
  <c r="AI23" i="1" s="1"/>
  <c r="AM23" i="1" s="1"/>
  <c r="AO23" i="1" s="1"/>
  <c r="AP23" i="1" s="1"/>
  <c r="R101" i="1"/>
  <c r="S101" i="1" s="1"/>
  <c r="T101" i="1" s="1"/>
  <c r="V101" i="1" s="1"/>
  <c r="Z101" i="1" s="1"/>
  <c r="R86" i="1"/>
  <c r="S86" i="1" s="1"/>
  <c r="T86" i="1" s="1"/>
  <c r="AE68" i="1"/>
  <c r="AF68" i="1" s="1"/>
  <c r="AG68" i="1" s="1"/>
  <c r="AE76" i="1"/>
  <c r="AF76" i="1" s="1"/>
  <c r="AG76" i="1" s="1"/>
  <c r="AE96" i="1"/>
  <c r="AF96" i="1" s="1"/>
  <c r="AG96" i="1" s="1"/>
  <c r="AE92" i="1"/>
  <c r="AF92" i="1" s="1"/>
  <c r="AG92" i="1" s="1"/>
  <c r="AE87" i="1"/>
  <c r="AF87" i="1" s="1"/>
  <c r="AG87" i="1" s="1"/>
  <c r="AE78" i="1"/>
  <c r="AF78" i="1" s="1"/>
  <c r="AG78" i="1" s="1"/>
  <c r="AE69" i="1"/>
  <c r="AF69" i="1" s="1"/>
  <c r="AG69" i="1" s="1"/>
  <c r="AE60" i="1"/>
  <c r="AF60" i="1" s="1"/>
  <c r="AG60" i="1" s="1"/>
  <c r="AE56" i="1"/>
  <c r="AF56" i="1" s="1"/>
  <c r="AG56" i="1" s="1"/>
  <c r="AE51" i="1"/>
  <c r="AF51" i="1" s="1"/>
  <c r="AG51" i="1" s="1"/>
  <c r="AI51" i="1" s="1"/>
  <c r="AM51" i="1" s="1"/>
  <c r="AE42" i="1"/>
  <c r="AF42" i="1" s="1"/>
  <c r="AG42" i="1" s="1"/>
  <c r="AE33" i="1"/>
  <c r="AF33" i="1" s="1"/>
  <c r="AG33" i="1" s="1"/>
  <c r="AE15" i="1"/>
  <c r="AF15" i="1" s="1"/>
  <c r="AG15" i="1" s="1"/>
  <c r="R53" i="1"/>
  <c r="S53" i="1" s="1"/>
  <c r="T53" i="1" s="1"/>
  <c r="R31" i="1"/>
  <c r="S31" i="1" s="1"/>
  <c r="T31" i="1" s="1"/>
  <c r="V31" i="1" s="1"/>
  <c r="Z31" i="1" s="1"/>
  <c r="AB31" i="1" s="1"/>
  <c r="AC31" i="1" s="1"/>
  <c r="R16" i="1"/>
  <c r="S16" i="1" s="1"/>
  <c r="T16" i="1" s="1"/>
  <c r="E4" i="1"/>
  <c r="F4" i="1" s="1"/>
  <c r="G4" i="1" s="1"/>
  <c r="AE104" i="1"/>
  <c r="AF104" i="1" s="1"/>
  <c r="AG104" i="1" s="1"/>
  <c r="AE82" i="1"/>
  <c r="AF82" i="1" s="1"/>
  <c r="AG82" i="1" s="1"/>
  <c r="AI82" i="1" s="1"/>
  <c r="AM82" i="1" s="1"/>
  <c r="AO82" i="1" s="1"/>
  <c r="AP82" i="1" s="1"/>
  <c r="AE64" i="1"/>
  <c r="AF64" i="1" s="1"/>
  <c r="AG64" i="1" s="1"/>
  <c r="AI64" i="1" s="1"/>
  <c r="AM64" i="1" s="1"/>
  <c r="AE46" i="1"/>
  <c r="AF46" i="1" s="1"/>
  <c r="AG46" i="1" s="1"/>
  <c r="AI46" i="1" s="1"/>
  <c r="AM46" i="1" s="1"/>
  <c r="AO46" i="1" s="1"/>
  <c r="AP46" i="1" s="1"/>
  <c r="AE28" i="1"/>
  <c r="AF28" i="1" s="1"/>
  <c r="AG28" i="1" s="1"/>
  <c r="AI28" i="1" s="1"/>
  <c r="AM28" i="1" s="1"/>
  <c r="AE10" i="1"/>
  <c r="AF10" i="1" s="1"/>
  <c r="AG10" i="1" s="1"/>
  <c r="R96" i="1"/>
  <c r="S96" i="1" s="1"/>
  <c r="T96" i="1" s="1"/>
  <c r="R92" i="1"/>
  <c r="S92" i="1" s="1"/>
  <c r="T92" i="1" s="1"/>
  <c r="V92" i="1" s="1"/>
  <c r="Z92" i="1" s="1"/>
  <c r="AB92" i="1" s="1"/>
  <c r="AC92" i="1" s="1"/>
  <c r="R87" i="1"/>
  <c r="S87" i="1" s="1"/>
  <c r="T87" i="1" s="1"/>
  <c r="V87" i="1" s="1"/>
  <c r="Z87" i="1" s="1"/>
  <c r="R82" i="1"/>
  <c r="S82" i="1" s="1"/>
  <c r="T82" i="1" s="1"/>
  <c r="V82" i="1" s="1"/>
  <c r="Z82" i="1" s="1"/>
  <c r="AB82" i="1" s="1"/>
  <c r="AC82" i="1" s="1"/>
  <c r="R72" i="1"/>
  <c r="S72" i="1" s="1"/>
  <c r="T72" i="1" s="1"/>
  <c r="R68" i="1"/>
  <c r="S68" i="1" s="1"/>
  <c r="T68" i="1" s="1"/>
  <c r="AE73" i="1"/>
  <c r="AF73" i="1" s="1"/>
  <c r="AG73" i="1" s="1"/>
  <c r="R61" i="1"/>
  <c r="S61" i="1" s="1"/>
  <c r="T61" i="1" s="1"/>
  <c r="R20" i="1"/>
  <c r="S20" i="1" s="1"/>
  <c r="T20" i="1" s="1"/>
  <c r="AE54" i="1"/>
  <c r="AF54" i="1" s="1"/>
  <c r="AG54" i="1" s="1"/>
  <c r="AE18" i="1"/>
  <c r="AF18" i="1" s="1"/>
  <c r="AG18" i="1" s="1"/>
  <c r="AI18" i="1" s="1"/>
  <c r="AM18" i="1" s="1"/>
  <c r="AO18" i="1" s="1"/>
  <c r="AP18" i="1" s="1"/>
  <c r="AE72" i="1"/>
  <c r="AF72" i="1" s="1"/>
  <c r="AG72" i="1" s="1"/>
  <c r="AI72" i="1" s="1"/>
  <c r="AM72" i="1" s="1"/>
  <c r="AO72" i="1" s="1"/>
  <c r="AP72" i="1" s="1"/>
  <c r="AE95" i="1"/>
  <c r="AF95" i="1" s="1"/>
  <c r="AG95" i="1" s="1"/>
  <c r="AI95" i="1" s="1"/>
  <c r="AM95" i="1" s="1"/>
  <c r="AO95" i="1" s="1"/>
  <c r="AP95" i="1" s="1"/>
  <c r="AE91" i="1"/>
  <c r="AF91" i="1" s="1"/>
  <c r="AG91" i="1" s="1"/>
  <c r="AI91" i="1" s="1"/>
  <c r="AM91" i="1" s="1"/>
  <c r="AO91" i="1" s="1"/>
  <c r="AP91" i="1" s="1"/>
  <c r="AE77" i="1"/>
  <c r="AF77" i="1" s="1"/>
  <c r="AG77" i="1" s="1"/>
  <c r="AI77" i="1" s="1"/>
  <c r="AM77" i="1" s="1"/>
  <c r="AO77" i="1" s="1"/>
  <c r="AP77" i="1" s="1"/>
  <c r="AE59" i="1"/>
  <c r="AF59" i="1" s="1"/>
  <c r="AG59" i="1" s="1"/>
  <c r="AE55" i="1"/>
  <c r="AF55" i="1" s="1"/>
  <c r="AG55" i="1" s="1"/>
  <c r="AI55" i="1" s="1"/>
  <c r="AM55" i="1" s="1"/>
  <c r="AO55" i="1" s="1"/>
  <c r="AP55" i="1" s="1"/>
  <c r="AE41" i="1"/>
  <c r="AF41" i="1" s="1"/>
  <c r="AG41" i="1" s="1"/>
  <c r="AI41" i="1" s="1"/>
  <c r="AM41" i="1" s="1"/>
  <c r="AO41" i="1" s="1"/>
  <c r="AP41" i="1" s="1"/>
  <c r="AE19" i="1"/>
  <c r="AF19" i="1" s="1"/>
  <c r="AG19" i="1" s="1"/>
  <c r="R77" i="1"/>
  <c r="S77" i="1" s="1"/>
  <c r="T77" i="1" s="1"/>
  <c r="R43" i="1"/>
  <c r="S43" i="1" s="1"/>
  <c r="T43" i="1" s="1"/>
  <c r="R39" i="1"/>
  <c r="S39" i="1" s="1"/>
  <c r="T39" i="1" s="1"/>
  <c r="R21" i="1"/>
  <c r="S21" i="1" s="1"/>
  <c r="T21" i="1" s="1"/>
  <c r="V21" i="1" s="1"/>
  <c r="Z21" i="1" s="1"/>
  <c r="R11" i="1"/>
  <c r="S11" i="1" s="1"/>
  <c r="T11" i="1" s="1"/>
  <c r="V11" i="1" s="1"/>
  <c r="Z11" i="1" s="1"/>
  <c r="R6" i="1"/>
  <c r="S6" i="1" s="1"/>
  <c r="T6" i="1" s="1"/>
  <c r="E5" i="1"/>
  <c r="F5" i="1" s="1"/>
  <c r="G5" i="1" s="1"/>
  <c r="I5" i="1" s="1"/>
  <c r="M5" i="1" s="1"/>
  <c r="O5" i="1" s="1"/>
  <c r="P5" i="1" s="1"/>
  <c r="AE103" i="1"/>
  <c r="AF103" i="1" s="1"/>
  <c r="AG103" i="1" s="1"/>
  <c r="AI103" i="1" s="1"/>
  <c r="AM103" i="1" s="1"/>
  <c r="AO103" i="1" s="1"/>
  <c r="AP103" i="1" s="1"/>
  <c r="AE99" i="1"/>
  <c r="AF99" i="1" s="1"/>
  <c r="AG99" i="1" s="1"/>
  <c r="AE14" i="1"/>
  <c r="AF14" i="1" s="1"/>
  <c r="AG14" i="1" s="1"/>
  <c r="R95" i="1"/>
  <c r="S95" i="1" s="1"/>
  <c r="T95" i="1" s="1"/>
  <c r="R91" i="1"/>
  <c r="S91" i="1" s="1"/>
  <c r="T91" i="1" s="1"/>
  <c r="V91" i="1" s="1"/>
  <c r="Z91" i="1" s="1"/>
  <c r="AB91" i="1" s="1"/>
  <c r="AC91" i="1" s="1"/>
  <c r="R67" i="1"/>
  <c r="S67" i="1" s="1"/>
  <c r="T67" i="1" s="1"/>
  <c r="V67" i="1" s="1"/>
  <c r="Z67" i="1" s="1"/>
  <c r="AB67" i="1" s="1"/>
  <c r="AC67" i="1" s="1"/>
  <c r="R57" i="1"/>
  <c r="S57" i="1" s="1"/>
  <c r="T57" i="1" s="1"/>
  <c r="V57" i="1" s="1"/>
  <c r="Z57" i="1" s="1"/>
  <c r="AB57" i="1" s="1"/>
  <c r="AC57" i="1" s="1"/>
  <c r="R52" i="1"/>
  <c r="S52" i="1" s="1"/>
  <c r="T52" i="1" s="1"/>
  <c r="V52" i="1" s="1"/>
  <c r="Z52" i="1" s="1"/>
  <c r="AB52" i="1" s="1"/>
  <c r="AC52" i="1" s="1"/>
  <c r="R42" i="1"/>
  <c r="S42" i="1" s="1"/>
  <c r="T42" i="1" s="1"/>
  <c r="R24" i="1"/>
  <c r="S24" i="1" s="1"/>
  <c r="T24" i="1" s="1"/>
  <c r="V24" i="1" s="1"/>
  <c r="Z24" i="1" s="1"/>
  <c r="AB24" i="1" s="1"/>
  <c r="AC24" i="1" s="1"/>
  <c r="R15" i="1"/>
  <c r="S15" i="1" s="1"/>
  <c r="T15" i="1" s="1"/>
  <c r="V15" i="1" s="1"/>
  <c r="Z15" i="1" s="1"/>
  <c r="AB15" i="1" s="1"/>
  <c r="AC15" i="1" s="1"/>
  <c r="AE86" i="1"/>
  <c r="AF86" i="1" s="1"/>
  <c r="AG86" i="1" s="1"/>
  <c r="AE81" i="1"/>
  <c r="AF81" i="1" s="1"/>
  <c r="AG81" i="1" s="1"/>
  <c r="AI81" i="1" s="1"/>
  <c r="AM81" i="1" s="1"/>
  <c r="AE63" i="1"/>
  <c r="AF63" i="1" s="1"/>
  <c r="AG63" i="1" s="1"/>
  <c r="AI63" i="1" s="1"/>
  <c r="AM63" i="1" s="1"/>
  <c r="AE45" i="1"/>
  <c r="AF45" i="1" s="1"/>
  <c r="AG45" i="1" s="1"/>
  <c r="AE36" i="1"/>
  <c r="AF36" i="1" s="1"/>
  <c r="AG36" i="1" s="1"/>
  <c r="AE32" i="1"/>
  <c r="AF32" i="1" s="1"/>
  <c r="AG32" i="1" s="1"/>
  <c r="AE4" i="1"/>
  <c r="AF4" i="1" s="1"/>
  <c r="AG4" i="1" s="1"/>
  <c r="R100" i="1"/>
  <c r="S100" i="1" s="1"/>
  <c r="T100" i="1" s="1"/>
  <c r="R47" i="1"/>
  <c r="S47" i="1" s="1"/>
  <c r="T47" i="1" s="1"/>
  <c r="AE93" i="1"/>
  <c r="AF93" i="1" s="1"/>
  <c r="AG93" i="1" s="1"/>
  <c r="AE80" i="1"/>
  <c r="AF80" i="1" s="1"/>
  <c r="AG80" i="1" s="1"/>
  <c r="AI80" i="1" s="1"/>
  <c r="AM80" i="1" s="1"/>
  <c r="AO80" i="1" s="1"/>
  <c r="AP80" i="1" s="1"/>
  <c r="AE35" i="1"/>
  <c r="AF35" i="1" s="1"/>
  <c r="AG35" i="1" s="1"/>
  <c r="R60" i="1"/>
  <c r="S60" i="1" s="1"/>
  <c r="T60" i="1" s="1"/>
  <c r="V60" i="1" s="1"/>
  <c r="Z60" i="1" s="1"/>
  <c r="AB60" i="1" s="1"/>
  <c r="AC60" i="1" s="1"/>
  <c r="R23" i="1"/>
  <c r="S23" i="1" s="1"/>
  <c r="T23" i="1" s="1"/>
  <c r="R14" i="1"/>
  <c r="S14" i="1" s="1"/>
  <c r="T14" i="1" s="1"/>
  <c r="V14" i="1" s="1"/>
  <c r="Z14" i="1" s="1"/>
  <c r="AB14" i="1" s="1"/>
  <c r="AC14" i="1" s="1"/>
  <c r="R50" i="1"/>
  <c r="S50" i="1" s="1"/>
  <c r="T50" i="1" s="1"/>
  <c r="V50" i="1" s="1"/>
  <c r="Z50" i="1" s="1"/>
  <c r="AB50" i="1" s="1"/>
  <c r="AC50" i="1" s="1"/>
  <c r="R28" i="1"/>
  <c r="S28" i="1" s="1"/>
  <c r="T28" i="1" s="1"/>
  <c r="V28" i="1" s="1"/>
  <c r="Z28" i="1" s="1"/>
  <c r="E8" i="1"/>
  <c r="F8" i="1" s="1"/>
  <c r="G8" i="1" s="1"/>
  <c r="AE58" i="1"/>
  <c r="AF58" i="1" s="1"/>
  <c r="AG58" i="1" s="1"/>
  <c r="AE102" i="1"/>
  <c r="AF102" i="1" s="1"/>
  <c r="AG102" i="1" s="1"/>
  <c r="AE26" i="1"/>
  <c r="AF26" i="1" s="1"/>
  <c r="AG26" i="1" s="1"/>
  <c r="AE13" i="1"/>
  <c r="AF13" i="1" s="1"/>
  <c r="AG13" i="1" s="1"/>
  <c r="R19" i="1"/>
  <c r="S19" i="1" s="1"/>
  <c r="T19" i="1" s="1"/>
  <c r="AE12" i="1"/>
  <c r="AF12" i="1" s="1"/>
  <c r="AG12" i="1" s="1"/>
  <c r="AI12" i="1" s="1"/>
  <c r="AM12" i="1" s="1"/>
  <c r="AO12" i="1" s="1"/>
  <c r="AP12" i="1" s="1"/>
  <c r="R33" i="1"/>
  <c r="S33" i="1" s="1"/>
  <c r="T33" i="1" s="1"/>
  <c r="V33" i="1" s="1"/>
  <c r="Z33" i="1" s="1"/>
  <c r="AB33" i="1" s="1"/>
  <c r="AC33" i="1" s="1"/>
  <c r="R4" i="1"/>
  <c r="S4" i="1" s="1"/>
  <c r="T4" i="1" s="1"/>
  <c r="V4" i="1" s="1"/>
  <c r="Z4" i="1" s="1"/>
  <c r="AB4" i="1" s="1"/>
  <c r="AC4" i="1" s="1"/>
  <c r="AE94" i="1"/>
  <c r="AF94" i="1" s="1"/>
  <c r="AG94" i="1" s="1"/>
  <c r="AE49" i="1"/>
  <c r="AF49" i="1" s="1"/>
  <c r="AG49" i="1" s="1"/>
  <c r="AI49" i="1" s="1"/>
  <c r="AM49" i="1" s="1"/>
  <c r="R98" i="1"/>
  <c r="S98" i="1" s="1"/>
  <c r="T98" i="1" s="1"/>
  <c r="V98" i="1" s="1"/>
  <c r="Z98" i="1" s="1"/>
  <c r="AB98" i="1" s="1"/>
  <c r="AC98" i="1" s="1"/>
  <c r="R10" i="1"/>
  <c r="S10" i="1" s="1"/>
  <c r="T10" i="1" s="1"/>
  <c r="AE48" i="1"/>
  <c r="AF48" i="1" s="1"/>
  <c r="AG48" i="1" s="1"/>
  <c r="AI48" i="1" s="1"/>
  <c r="AM48" i="1" s="1"/>
  <c r="AO48" i="1" s="1"/>
  <c r="AP48" i="1" s="1"/>
  <c r="R104" i="1"/>
  <c r="S104" i="1" s="1"/>
  <c r="T104" i="1" s="1"/>
  <c r="R37" i="1"/>
  <c r="S37" i="1" s="1"/>
  <c r="T37" i="1" s="1"/>
  <c r="AE39" i="1"/>
  <c r="AF39" i="1" s="1"/>
  <c r="AG39" i="1" s="1"/>
  <c r="AI39" i="1" s="1"/>
  <c r="AM39" i="1" s="1"/>
  <c r="AO39" i="1" s="1"/>
  <c r="AP39" i="1" s="1"/>
  <c r="R56" i="1"/>
  <c r="S56" i="1" s="1"/>
  <c r="T56" i="1" s="1"/>
  <c r="R18" i="1"/>
  <c r="S18" i="1" s="1"/>
  <c r="T18" i="1" s="1"/>
  <c r="AE57" i="1"/>
  <c r="AF57" i="1" s="1"/>
  <c r="AG57" i="1" s="1"/>
  <c r="AI57" i="1" s="1"/>
  <c r="AM57" i="1" s="1"/>
  <c r="AO57" i="1" s="1"/>
  <c r="AP57" i="1" s="1"/>
  <c r="AE44" i="1"/>
  <c r="AF44" i="1" s="1"/>
  <c r="AG44" i="1" s="1"/>
  <c r="R99" i="1"/>
  <c r="S99" i="1" s="1"/>
  <c r="T99" i="1" s="1"/>
  <c r="V99" i="1" s="1"/>
  <c r="Z99" i="1" s="1"/>
  <c r="AB99" i="1" s="1"/>
  <c r="AC99" i="1" s="1"/>
  <c r="R84" i="1"/>
  <c r="S84" i="1" s="1"/>
  <c r="T84" i="1" s="1"/>
  <c r="V84" i="1" s="1"/>
  <c r="Z84" i="1" s="1"/>
  <c r="AE85" i="1"/>
  <c r="AF85" i="1" s="1"/>
  <c r="AG85" i="1" s="1"/>
  <c r="AI85" i="1" s="1"/>
  <c r="AM85" i="1" s="1"/>
  <c r="AE66" i="1"/>
  <c r="AF66" i="1" s="1"/>
  <c r="AG66" i="1" s="1"/>
  <c r="R103" i="1"/>
  <c r="S103" i="1" s="1"/>
  <c r="T103" i="1" s="1"/>
  <c r="R36" i="1"/>
  <c r="S36" i="1" s="1"/>
  <c r="T36" i="1" s="1"/>
  <c r="V36" i="1" s="1"/>
  <c r="Z36" i="1" s="1"/>
  <c r="AB36" i="1" s="1"/>
  <c r="AC36" i="1" s="1"/>
  <c r="R29" i="1"/>
  <c r="S29" i="1" s="1"/>
  <c r="T29" i="1" s="1"/>
  <c r="V29" i="1" s="1"/>
  <c r="Z29" i="1" s="1"/>
  <c r="AB29" i="1" s="1"/>
  <c r="AC29" i="1" s="1"/>
  <c r="AE84" i="1"/>
  <c r="AF84" i="1" s="1"/>
  <c r="AG84" i="1" s="1"/>
  <c r="R65" i="1"/>
  <c r="S65" i="1" s="1"/>
  <c r="T65" i="1" s="1"/>
  <c r="V65" i="1" s="1"/>
  <c r="Z65" i="1" s="1"/>
  <c r="AB65" i="1" s="1"/>
  <c r="AC65" i="1" s="1"/>
  <c r="AE75" i="1"/>
  <c r="AF75" i="1" s="1"/>
  <c r="AG75" i="1" s="1"/>
  <c r="AI75" i="1" s="1"/>
  <c r="AM75" i="1" s="1"/>
  <c r="AO75" i="1" s="1"/>
  <c r="AP75" i="1" s="1"/>
  <c r="R54" i="1"/>
  <c r="S54" i="1" s="1"/>
  <c r="T54" i="1" s="1"/>
  <c r="AE98" i="1"/>
  <c r="AF98" i="1" s="1"/>
  <c r="AG98" i="1" s="1"/>
  <c r="AE53" i="1"/>
  <c r="AF53" i="1" s="1"/>
  <c r="AG53" i="1" s="1"/>
  <c r="AE40" i="1"/>
  <c r="AF40" i="1" s="1"/>
  <c r="AG40" i="1" s="1"/>
  <c r="AI40" i="1" s="1"/>
  <c r="AM40" i="1" s="1"/>
  <c r="AO40" i="1" s="1"/>
  <c r="AP40" i="1" s="1"/>
  <c r="R89" i="1"/>
  <c r="S89" i="1" s="1"/>
  <c r="T89" i="1" s="1"/>
  <c r="R75" i="1"/>
  <c r="S75" i="1" s="1"/>
  <c r="T75" i="1" s="1"/>
  <c r="E7" i="1"/>
  <c r="F7" i="1" s="1"/>
  <c r="G7" i="1" s="1"/>
  <c r="I7" i="1" s="1"/>
  <c r="M7" i="1" s="1"/>
  <c r="O7" i="1" s="1"/>
  <c r="P7" i="1" s="1"/>
  <c r="R66" i="1"/>
  <c r="S66" i="1" s="1"/>
  <c r="T66" i="1" s="1"/>
  <c r="R13" i="1"/>
  <c r="S13" i="1" s="1"/>
  <c r="T13" i="1" s="1"/>
  <c r="AE71" i="1"/>
  <c r="AF71" i="1" s="1"/>
  <c r="AG71" i="1" s="1"/>
  <c r="R34" i="1"/>
  <c r="S34" i="1" s="1"/>
  <c r="T34" i="1" s="1"/>
  <c r="V34" i="1" s="1"/>
  <c r="Z34" i="1" s="1"/>
  <c r="AB34" i="1" s="1"/>
  <c r="AC34" i="1" s="1"/>
  <c r="AE89" i="1"/>
  <c r="AF89" i="1" s="1"/>
  <c r="AG89" i="1" s="1"/>
  <c r="AE101" i="1"/>
  <c r="AF101" i="1" s="1"/>
  <c r="AG101" i="1" s="1"/>
  <c r="AI101" i="1" s="1"/>
  <c r="AM101" i="1" s="1"/>
  <c r="AO101" i="1" s="1"/>
  <c r="AP101" i="1" s="1"/>
  <c r="R55" i="1"/>
  <c r="S55" i="1" s="1"/>
  <c r="T55" i="1" s="1"/>
  <c r="V55" i="1" s="1"/>
  <c r="Z55" i="1" s="1"/>
  <c r="AB55" i="1" s="1"/>
  <c r="AC55" i="1" s="1"/>
  <c r="AE30" i="1"/>
  <c r="AF30" i="1" s="1"/>
  <c r="AG30" i="1" s="1"/>
  <c r="AI30" i="1" s="1"/>
  <c r="AM30" i="1" s="1"/>
  <c r="AO30" i="1" s="1"/>
  <c r="AP30" i="1" s="1"/>
  <c r="AE21" i="1"/>
  <c r="AF21" i="1" s="1"/>
  <c r="AG21" i="1" s="1"/>
  <c r="AE8" i="1"/>
  <c r="AF8" i="1" s="1"/>
  <c r="AG8" i="1" s="1"/>
  <c r="R81" i="1"/>
  <c r="S81" i="1" s="1"/>
  <c r="T81" i="1" s="1"/>
  <c r="V81" i="1" s="1"/>
  <c r="Z81" i="1" s="1"/>
  <c r="AB81" i="1" s="1"/>
  <c r="AC81" i="1" s="1"/>
  <c r="R74" i="1"/>
  <c r="S74" i="1" s="1"/>
  <c r="T74" i="1" s="1"/>
  <c r="R51" i="1"/>
  <c r="S51" i="1" s="1"/>
  <c r="T51" i="1" s="1"/>
  <c r="R80" i="1"/>
  <c r="S80" i="1" s="1"/>
  <c r="T80" i="1" s="1"/>
  <c r="V80" i="1" s="1"/>
  <c r="Z80" i="1" s="1"/>
  <c r="AB80" i="1" s="1"/>
  <c r="AC80" i="1" s="1"/>
  <c r="R5" i="1"/>
  <c r="S5" i="1" s="1"/>
  <c r="T5" i="1" s="1"/>
  <c r="R94" i="1"/>
  <c r="S94" i="1" s="1"/>
  <c r="T94" i="1" s="1"/>
  <c r="R41" i="1"/>
  <c r="S41" i="1" s="1"/>
  <c r="T41" i="1" s="1"/>
  <c r="AE31" i="1"/>
  <c r="AF31" i="1" s="1"/>
  <c r="AG31" i="1" s="1"/>
  <c r="AI31" i="1" s="1"/>
  <c r="AM31" i="1" s="1"/>
  <c r="AO31" i="1" s="1"/>
  <c r="AP31" i="1" s="1"/>
  <c r="R85" i="1"/>
  <c r="S85" i="1" s="1"/>
  <c r="T85" i="1" s="1"/>
  <c r="V85" i="1" s="1"/>
  <c r="Z85" i="1" s="1"/>
  <c r="AB85" i="1" s="1"/>
  <c r="AC85" i="1" s="1"/>
  <c r="AE62" i="1"/>
  <c r="AF62" i="1" s="1"/>
  <c r="AG62" i="1" s="1"/>
  <c r="AI62" i="1" s="1"/>
  <c r="AM62" i="1" s="1"/>
  <c r="AO62" i="1" s="1"/>
  <c r="AP62" i="1" s="1"/>
  <c r="AE17" i="1"/>
  <c r="AF17" i="1" s="1"/>
  <c r="AG17" i="1" s="1"/>
  <c r="R70" i="1"/>
  <c r="S70" i="1" s="1"/>
  <c r="T70" i="1" s="1"/>
  <c r="V70" i="1" s="1"/>
  <c r="Z70" i="1" s="1"/>
  <c r="AB70" i="1" s="1"/>
  <c r="AC70" i="1" s="1"/>
  <c r="R90" i="1"/>
  <c r="S90" i="1" s="1"/>
  <c r="T90" i="1" s="1"/>
  <c r="V90" i="1" s="1"/>
  <c r="Z90" i="1" s="1"/>
  <c r="AB90" i="1" s="1"/>
  <c r="AC90" i="1" s="1"/>
  <c r="AE67" i="1"/>
  <c r="AF67" i="1" s="1"/>
  <c r="AG67" i="1" s="1"/>
  <c r="AI67" i="1" s="1"/>
  <c r="AM67" i="1" s="1"/>
  <c r="AO67" i="1" s="1"/>
  <c r="AP67" i="1" s="1"/>
  <c r="R76" i="1"/>
  <c r="S76" i="1" s="1"/>
  <c r="T76" i="1" s="1"/>
  <c r="R46" i="1"/>
  <c r="S46" i="1" s="1"/>
  <c r="T46" i="1" s="1"/>
  <c r="AI25" i="1"/>
  <c r="AM25" i="1" s="1"/>
  <c r="AO25" i="1" s="1"/>
  <c r="AP25" i="1" s="1"/>
  <c r="AI59" i="1"/>
  <c r="AM59" i="1" s="1"/>
  <c r="AO59" i="1" s="1"/>
  <c r="AP59" i="1" s="1"/>
  <c r="V79" i="1"/>
  <c r="Z79" i="1" s="1"/>
  <c r="AB79" i="1" s="1"/>
  <c r="AC79" i="1" s="1"/>
  <c r="V6" i="1"/>
  <c r="Z6" i="1" s="1"/>
  <c r="AB6" i="1" s="1"/>
  <c r="AC6" i="1" s="1"/>
  <c r="AI92" i="1"/>
  <c r="AM92" i="1" s="1"/>
  <c r="AO92" i="1" s="1"/>
  <c r="AP92" i="1" s="1"/>
  <c r="AI89" i="1"/>
  <c r="AM89" i="1" s="1"/>
  <c r="AO89" i="1" s="1"/>
  <c r="AP89" i="1" s="1"/>
  <c r="E70" i="1"/>
  <c r="F70" i="1" s="1"/>
  <c r="G70" i="1" s="1"/>
  <c r="V88" i="1"/>
  <c r="Z88" i="1" s="1"/>
  <c r="AB88" i="1" s="1"/>
  <c r="AC88" i="1" s="1"/>
  <c r="AI65" i="1"/>
  <c r="AM65" i="1" s="1"/>
  <c r="AO65" i="1" s="1"/>
  <c r="AP65" i="1" s="1"/>
  <c r="AI17" i="1"/>
  <c r="AM17" i="1" s="1"/>
  <c r="AO17" i="1" s="1"/>
  <c r="AP17" i="1" s="1"/>
  <c r="V40" i="1"/>
  <c r="Z40" i="1" s="1"/>
  <c r="AB40" i="1" s="1"/>
  <c r="AC40" i="1" s="1"/>
  <c r="AI86" i="1"/>
  <c r="AM86" i="1" s="1"/>
  <c r="AO86" i="1" s="1"/>
  <c r="V62" i="1"/>
  <c r="Z62" i="1" s="1"/>
  <c r="AB62" i="1" s="1"/>
  <c r="AI36" i="1"/>
  <c r="AM36" i="1" s="1"/>
  <c r="AO36" i="1" s="1"/>
  <c r="AP36" i="1" s="1"/>
  <c r="AI83" i="1"/>
  <c r="AM83" i="1" s="1"/>
  <c r="AO83" i="1" s="1"/>
  <c r="AP83" i="1" s="1"/>
  <c r="V16" i="1"/>
  <c r="Z16" i="1" s="1"/>
  <c r="AB16" i="1" s="1"/>
  <c r="AC16" i="1" s="1"/>
  <c r="V53" i="1"/>
  <c r="Z53" i="1" s="1"/>
  <c r="AB53" i="1" s="1"/>
  <c r="AC53" i="1" s="1"/>
  <c r="AC46" i="1"/>
  <c r="AI68" i="1"/>
  <c r="AM68" i="1" s="1"/>
  <c r="AO68" i="1" s="1"/>
  <c r="AP68" i="1" s="1"/>
  <c r="V19" i="1"/>
  <c r="Z19" i="1" s="1"/>
  <c r="AB19" i="1" s="1"/>
  <c r="AC19" i="1" s="1"/>
  <c r="AI14" i="1"/>
  <c r="AM14" i="1" s="1"/>
  <c r="AO14" i="1" s="1"/>
  <c r="AP14" i="1" s="1"/>
  <c r="AI50" i="1"/>
  <c r="AM50" i="1" s="1"/>
  <c r="AO50" i="1" s="1"/>
  <c r="AP50" i="1" s="1"/>
  <c r="E57" i="1"/>
  <c r="F57" i="1" s="1"/>
  <c r="G57" i="1" s="1"/>
  <c r="V37" i="1"/>
  <c r="Z37" i="1" s="1"/>
  <c r="AB37" i="1" s="1"/>
  <c r="AC37" i="1" s="1"/>
  <c r="V35" i="1"/>
  <c r="Z35" i="1" s="1"/>
  <c r="AB35" i="1" s="1"/>
  <c r="AC35" i="1" s="1"/>
  <c r="V5" i="1"/>
  <c r="Z5" i="1" s="1"/>
  <c r="AB5" i="1" s="1"/>
  <c r="AC5" i="1" s="1"/>
  <c r="V97" i="1"/>
  <c r="Z97" i="1" s="1"/>
  <c r="AB97" i="1" s="1"/>
  <c r="AC97" i="1" s="1"/>
  <c r="AI98" i="1"/>
  <c r="AM98" i="1" s="1"/>
  <c r="AO98" i="1" s="1"/>
  <c r="AP98" i="1" s="1"/>
  <c r="V102" i="1"/>
  <c r="Z102" i="1" s="1"/>
  <c r="V38" i="1"/>
  <c r="Z38" i="1" s="1"/>
  <c r="AB38" i="1" s="1"/>
  <c r="AC38" i="1" s="1"/>
  <c r="V64" i="1"/>
  <c r="Z64" i="1" s="1"/>
  <c r="AB64" i="1" s="1"/>
  <c r="AC64" i="1" s="1"/>
  <c r="V18" i="1"/>
  <c r="Z18" i="1" s="1"/>
  <c r="AB18" i="1" s="1"/>
  <c r="AC18" i="1" s="1"/>
  <c r="AI47" i="1"/>
  <c r="AM47" i="1" s="1"/>
  <c r="AO47" i="1" s="1"/>
  <c r="AP47" i="1" s="1"/>
  <c r="V20" i="1"/>
  <c r="Z20" i="1" s="1"/>
  <c r="AB20" i="1" s="1"/>
  <c r="AC20" i="1" s="1"/>
  <c r="H4" i="1"/>
  <c r="I4" i="1" s="1"/>
  <c r="M4" i="1" s="1"/>
  <c r="O4" i="1" s="1"/>
  <c r="P4" i="1" s="1"/>
  <c r="U7" i="1"/>
  <c r="V7" i="1" s="1"/>
  <c r="Z7" i="1" s="1"/>
  <c r="AB7" i="1" s="1"/>
  <c r="AC7" i="1" s="1"/>
  <c r="AH19" i="1"/>
  <c r="AI19" i="1" s="1"/>
  <c r="AM19" i="1" s="1"/>
  <c r="AO19" i="1" s="1"/>
  <c r="AP19" i="1" s="1"/>
  <c r="U47" i="1"/>
  <c r="AH94" i="1"/>
  <c r="AH58" i="1"/>
  <c r="AI58" i="1" s="1"/>
  <c r="AM58" i="1" s="1"/>
  <c r="U77" i="1"/>
  <c r="U39" i="1"/>
  <c r="V39" i="1" s="1"/>
  <c r="Z39" i="1" s="1"/>
  <c r="AB39" i="1" s="1"/>
  <c r="AC39" i="1" s="1"/>
  <c r="AH99" i="1"/>
  <c r="U43" i="1"/>
  <c r="U71" i="1"/>
  <c r="V71" i="1" s="1"/>
  <c r="Z71" i="1" s="1"/>
  <c r="AB71" i="1" s="1"/>
  <c r="AC71" i="1" s="1"/>
  <c r="AH22" i="1"/>
  <c r="AI22" i="1" s="1"/>
  <c r="AM22" i="1" s="1"/>
  <c r="AO22" i="1" s="1"/>
  <c r="AP22" i="1" s="1"/>
  <c r="AH70" i="1"/>
  <c r="AI70" i="1" s="1"/>
  <c r="AM70" i="1" s="1"/>
  <c r="U23" i="1"/>
  <c r="V23" i="1" s="1"/>
  <c r="Z23" i="1" s="1"/>
  <c r="AB23" i="1" s="1"/>
  <c r="AC23" i="1" s="1"/>
  <c r="U94" i="1"/>
  <c r="AH13" i="1"/>
  <c r="AI13" i="1" s="1"/>
  <c r="AM13" i="1" s="1"/>
  <c r="AO13" i="1" s="1"/>
  <c r="AP13" i="1" s="1"/>
  <c r="U10" i="1"/>
  <c r="V10" i="1" s="1"/>
  <c r="Z10" i="1" s="1"/>
  <c r="AB10" i="1" s="1"/>
  <c r="AC10" i="1" s="1"/>
  <c r="U41" i="1"/>
  <c r="V41" i="1" s="1"/>
  <c r="Z41" i="1" s="1"/>
  <c r="AB41" i="1" s="1"/>
  <c r="AC41" i="1" s="1"/>
  <c r="U78" i="1"/>
  <c r="V78" i="1" s="1"/>
  <c r="Z78" i="1" s="1"/>
  <c r="AB78" i="1" s="1"/>
  <c r="AC78" i="1" s="1"/>
  <c r="U74" i="1"/>
  <c r="V74" i="1" s="1"/>
  <c r="Z74" i="1" s="1"/>
  <c r="U12" i="1"/>
  <c r="V12" i="1" s="1"/>
  <c r="Z12" i="1" s="1"/>
  <c r="AB12" i="1" s="1"/>
  <c r="AC12" i="1" s="1"/>
  <c r="AH29" i="1"/>
  <c r="AI29" i="1" s="1"/>
  <c r="AM29" i="1" s="1"/>
  <c r="AO29" i="1" s="1"/>
  <c r="AP29" i="1" s="1"/>
  <c r="AH33" i="1"/>
  <c r="AH10" i="1"/>
  <c r="AI10" i="1" s="1"/>
  <c r="AM10" i="1" s="1"/>
  <c r="AO10" i="1" s="1"/>
  <c r="AP10" i="1" s="1"/>
  <c r="AH45" i="1"/>
  <c r="AI45" i="1" s="1"/>
  <c r="AM45" i="1" s="1"/>
  <c r="AO45" i="1" s="1"/>
  <c r="AP45" i="1" s="1"/>
  <c r="AH76" i="1"/>
  <c r="AI76" i="1" s="1"/>
  <c r="AM76" i="1" s="1"/>
  <c r="AO76" i="1" s="1"/>
  <c r="AP76" i="1" s="1"/>
  <c r="AH66" i="1"/>
  <c r="AI66" i="1" s="1"/>
  <c r="AM66" i="1" s="1"/>
  <c r="AO66" i="1" s="1"/>
  <c r="AP66" i="1" s="1"/>
  <c r="AH53" i="1"/>
  <c r="AI53" i="1" s="1"/>
  <c r="AM53" i="1" s="1"/>
  <c r="AO53" i="1" s="1"/>
  <c r="AP53" i="1" s="1"/>
  <c r="AH100" i="1"/>
  <c r="U9" i="1"/>
  <c r="V68" i="1"/>
  <c r="Z68" i="1" s="1"/>
  <c r="I8" i="1"/>
  <c r="M8" i="1" s="1"/>
  <c r="O8" i="1" s="1"/>
  <c r="P8" i="1" s="1"/>
  <c r="V56" i="1"/>
  <c r="Z56" i="1" s="1"/>
  <c r="AB56" i="1" s="1"/>
  <c r="AC56" i="1" s="1"/>
  <c r="AI74" i="1"/>
  <c r="AM74" i="1" s="1"/>
  <c r="AO74" i="1" s="1"/>
  <c r="AP74" i="1" s="1"/>
  <c r="V27" i="1"/>
  <c r="Z27" i="1" s="1"/>
  <c r="AB27" i="1" s="1"/>
  <c r="AC27" i="1" s="1"/>
  <c r="AI38" i="1"/>
  <c r="AM38" i="1" s="1"/>
  <c r="AO38" i="1" s="1"/>
  <c r="AP38" i="1" s="1"/>
  <c r="V86" i="1"/>
  <c r="Z86" i="1" s="1"/>
  <c r="AB86" i="1" s="1"/>
  <c r="AI44" i="1"/>
  <c r="AM44" i="1" s="1"/>
  <c r="AO44" i="1" s="1"/>
  <c r="AP44" i="1" s="1"/>
  <c r="AI96" i="1"/>
  <c r="AM96" i="1" s="1"/>
  <c r="AO96" i="1" s="1"/>
  <c r="AP96" i="1" s="1"/>
  <c r="E95" i="1"/>
  <c r="F95" i="1" s="1"/>
  <c r="G95" i="1" s="1"/>
  <c r="U66" i="1"/>
  <c r="V66" i="1" s="1"/>
  <c r="Z66" i="1" s="1"/>
  <c r="AB66" i="1" s="1"/>
  <c r="AC66" i="1" s="1"/>
  <c r="U26" i="1"/>
  <c r="U42" i="1"/>
  <c r="V42" i="1" s="1"/>
  <c r="Z42" i="1" s="1"/>
  <c r="AB42" i="1" s="1"/>
  <c r="AC42" i="1" s="1"/>
  <c r="AP86" i="1"/>
  <c r="AH78" i="1"/>
  <c r="AI78" i="1" s="1"/>
  <c r="AM78" i="1" s="1"/>
  <c r="AO78" i="1" s="1"/>
  <c r="AP78" i="1" s="1"/>
  <c r="AH20" i="1"/>
  <c r="AI20" i="1" s="1"/>
  <c r="AM20" i="1" s="1"/>
  <c r="AH24" i="1"/>
  <c r="AI24" i="1" s="1"/>
  <c r="AM24" i="1" s="1"/>
  <c r="U96" i="1"/>
  <c r="V96" i="1" s="1"/>
  <c r="Z96" i="1" s="1"/>
  <c r="AB96" i="1" s="1"/>
  <c r="AC96" i="1" s="1"/>
  <c r="AH27" i="1"/>
  <c r="AI27" i="1" s="1"/>
  <c r="AM27" i="1" s="1"/>
  <c r="AH54" i="1"/>
  <c r="AI54" i="1" s="1"/>
  <c r="AM54" i="1" s="1"/>
  <c r="AO54" i="1" s="1"/>
  <c r="AP54" i="1" s="1"/>
  <c r="U103" i="1"/>
  <c r="AH8" i="1"/>
  <c r="AI8" i="1" s="1"/>
  <c r="AM8" i="1" s="1"/>
  <c r="AO8" i="1" s="1"/>
  <c r="AP8" i="1" s="1"/>
  <c r="U46" i="1"/>
  <c r="V46" i="1" s="1"/>
  <c r="Z46" i="1" s="1"/>
  <c r="AB46" i="1" s="1"/>
  <c r="AH34" i="1"/>
  <c r="AI34" i="1" s="1"/>
  <c r="AM34" i="1" s="1"/>
  <c r="AO34" i="1" s="1"/>
  <c r="AP34" i="1" s="1"/>
  <c r="AI84" i="1"/>
  <c r="AM84" i="1" s="1"/>
  <c r="AO84" i="1" s="1"/>
  <c r="AP84" i="1" s="1"/>
  <c r="AI26" i="1"/>
  <c r="AM26" i="1" s="1"/>
  <c r="AO26" i="1" s="1"/>
  <c r="AP26" i="1" s="1"/>
  <c r="AI4" i="1"/>
  <c r="AM4" i="1" s="1"/>
  <c r="AO4" i="1" s="1"/>
  <c r="AP4" i="1" s="1"/>
  <c r="V83" i="1"/>
  <c r="Z83" i="1" s="1"/>
  <c r="AB83" i="1" s="1"/>
  <c r="AC83" i="1" s="1"/>
  <c r="U76" i="1"/>
  <c r="U89" i="1"/>
  <c r="V89" i="1" s="1"/>
  <c r="Z89" i="1" s="1"/>
  <c r="AB89" i="1" s="1"/>
  <c r="AC89" i="1" s="1"/>
  <c r="AH93" i="1"/>
  <c r="AH21" i="1"/>
  <c r="I6" i="1"/>
  <c r="M6" i="1" s="1"/>
  <c r="O6" i="1" s="1"/>
  <c r="P6" i="1" s="1"/>
  <c r="V73" i="1"/>
  <c r="Z73" i="1" s="1"/>
  <c r="AB73" i="1" s="1"/>
  <c r="AC73" i="1" s="1"/>
  <c r="AI35" i="1"/>
  <c r="AM35" i="1" s="1"/>
  <c r="AO35" i="1" s="1"/>
  <c r="AP35" i="1" s="1"/>
  <c r="V49" i="1"/>
  <c r="Z49" i="1" s="1"/>
  <c r="AB49" i="1" s="1"/>
  <c r="AC49" i="1" s="1"/>
  <c r="AI97" i="1"/>
  <c r="AM97" i="1" s="1"/>
  <c r="AO97" i="1" s="1"/>
  <c r="AP97" i="1" s="1"/>
  <c r="AI32" i="1"/>
  <c r="AM32" i="1" s="1"/>
  <c r="AO32" i="1" s="1"/>
  <c r="AP32" i="1" s="1"/>
  <c r="AI104" i="1"/>
  <c r="AM104" i="1" s="1"/>
  <c r="AO104" i="1" s="1"/>
  <c r="AP104" i="1" s="1"/>
  <c r="V17" i="1"/>
  <c r="Z17" i="1" s="1"/>
  <c r="AB17" i="1" s="1"/>
  <c r="AC17" i="1" s="1"/>
  <c r="V61" i="1"/>
  <c r="Z61" i="1" s="1"/>
  <c r="AB61" i="1" s="1"/>
  <c r="AC61" i="1" s="1"/>
  <c r="AI56" i="1"/>
  <c r="AM56" i="1" s="1"/>
  <c r="AO56" i="1" s="1"/>
  <c r="AP56" i="1" s="1"/>
  <c r="V54" i="1"/>
  <c r="Z54" i="1" s="1"/>
  <c r="U30" i="1"/>
  <c r="V30" i="1" s="1"/>
  <c r="Z30" i="1" s="1"/>
  <c r="AH60" i="1"/>
  <c r="AI60" i="1" s="1"/>
  <c r="AM60" i="1" s="1"/>
  <c r="AO60" i="1" s="1"/>
  <c r="AP60" i="1" s="1"/>
  <c r="AH11" i="1"/>
  <c r="AI11" i="1" s="1"/>
  <c r="AM11" i="1" s="1"/>
  <c r="AO11" i="1" s="1"/>
  <c r="AP11" i="1" s="1"/>
  <c r="AH15" i="1"/>
  <c r="AI15" i="1" s="1"/>
  <c r="AM15" i="1" s="1"/>
  <c r="U72" i="1"/>
  <c r="AH9" i="1"/>
  <c r="AI9" i="1" s="1"/>
  <c r="AM9" i="1" s="1"/>
  <c r="AO9" i="1" s="1"/>
  <c r="AP9" i="1" s="1"/>
  <c r="U51" i="1"/>
  <c r="V51" i="1" s="1"/>
  <c r="Z51" i="1" s="1"/>
  <c r="AB51" i="1" s="1"/>
  <c r="AC51" i="1" s="1"/>
  <c r="U104" i="1"/>
  <c r="V104" i="1" s="1"/>
  <c r="Z104" i="1" s="1"/>
  <c r="AB104" i="1" s="1"/>
  <c r="AC104" i="1" s="1"/>
  <c r="AC69" i="1"/>
  <c r="AH42" i="1"/>
  <c r="U8" i="1"/>
  <c r="V8" i="1" s="1"/>
  <c r="Z8" i="1" s="1"/>
  <c r="AB8" i="1" s="1"/>
  <c r="AC8" i="1" s="1"/>
  <c r="AH6" i="1"/>
  <c r="AH73" i="1"/>
  <c r="AI73" i="1" s="1"/>
  <c r="AM73" i="1" s="1"/>
  <c r="AO73" i="1" s="1"/>
  <c r="AP73" i="1" s="1"/>
  <c r="U95" i="1"/>
  <c r="AH102" i="1"/>
  <c r="AI102" i="1" s="1"/>
  <c r="AM102" i="1" s="1"/>
  <c r="U75" i="1"/>
  <c r="V75" i="1" s="1"/>
  <c r="Z75" i="1" s="1"/>
  <c r="U13" i="1"/>
  <c r="V13" i="1" s="1"/>
  <c r="Z13" i="1" s="1"/>
  <c r="AB13" i="1" s="1"/>
  <c r="AC13" i="1" s="1"/>
  <c r="AH16" i="1"/>
  <c r="AI16" i="1" s="1"/>
  <c r="AM16" i="1" s="1"/>
  <c r="AO16" i="1" s="1"/>
  <c r="AP16" i="1" s="1"/>
  <c r="U59" i="1"/>
  <c r="AB21" i="1"/>
  <c r="AC21" i="1" s="1"/>
  <c r="AO81" i="1"/>
  <c r="AP81" i="1" s="1"/>
  <c r="AB93" i="1"/>
  <c r="AC93" i="1" s="1"/>
  <c r="AO28" i="1"/>
  <c r="AP28" i="1" s="1"/>
  <c r="AO49" i="1"/>
  <c r="AP49" i="1" s="1"/>
  <c r="AO63" i="1"/>
  <c r="AP63" i="1" s="1"/>
  <c r="AO51" i="1"/>
  <c r="AP51" i="1" s="1"/>
  <c r="AB30" i="1"/>
  <c r="AC30" i="1" s="1"/>
  <c r="AB75" i="1"/>
  <c r="AC75" i="1" s="1"/>
  <c r="AB84" i="1"/>
  <c r="AC84" i="1" s="1"/>
  <c r="AB54" i="1"/>
  <c r="AC54" i="1" s="1"/>
  <c r="AO15" i="1"/>
  <c r="AP15" i="1" s="1"/>
  <c r="AB101" i="1"/>
  <c r="AC101" i="1" s="1"/>
  <c r="AB28" i="1"/>
  <c r="AC28" i="1" s="1"/>
  <c r="AB102" i="1"/>
  <c r="AC102" i="1" s="1"/>
  <c r="AB11" i="1"/>
  <c r="AC11" i="1" s="1"/>
  <c r="AO70" i="1"/>
  <c r="AP70" i="1" s="1"/>
  <c r="AB68" i="1"/>
  <c r="AC68" i="1" s="1"/>
  <c r="AO87" i="1"/>
  <c r="AP87" i="1" s="1"/>
  <c r="AB87" i="1"/>
  <c r="AC87" i="1" s="1"/>
  <c r="AB74" i="1"/>
  <c r="AC74" i="1" s="1"/>
  <c r="AO64" i="1"/>
  <c r="AP64" i="1" s="1"/>
  <c r="AO85" i="1"/>
  <c r="AP85" i="1" s="1"/>
  <c r="AO102" i="1"/>
  <c r="AP102" i="1" s="1"/>
  <c r="AB32" i="1"/>
  <c r="AC32" i="1" s="1"/>
  <c r="AO27" i="1"/>
  <c r="AP27" i="1" s="1"/>
  <c r="AB63" i="1"/>
  <c r="AC63" i="1" s="1"/>
  <c r="AO88" i="1"/>
  <c r="AP88" i="1" s="1"/>
  <c r="AO24" i="1"/>
  <c r="AP24" i="1" s="1"/>
  <c r="AO58" i="1"/>
  <c r="AP58" i="1" s="1"/>
  <c r="AO20" i="1"/>
  <c r="AP20" i="1" s="1"/>
  <c r="AC86" i="1"/>
  <c r="AC58" i="1"/>
  <c r="AC62" i="1"/>
  <c r="H24" i="1"/>
  <c r="H12" i="1"/>
  <c r="E77" i="1"/>
  <c r="F77" i="1" s="1"/>
  <c r="G77" i="1" s="1"/>
  <c r="H70" i="1"/>
  <c r="E54" i="1"/>
  <c r="H47" i="1"/>
  <c r="E41" i="1"/>
  <c r="F41" i="1" s="1"/>
  <c r="G41" i="1" s="1"/>
  <c r="E34" i="1"/>
  <c r="E92" i="1"/>
  <c r="F92" i="1" s="1"/>
  <c r="G92" i="1" s="1"/>
  <c r="H88" i="1"/>
  <c r="E85" i="1"/>
  <c r="E101" i="1"/>
  <c r="F101" i="1" s="1"/>
  <c r="G101" i="1" s="1"/>
  <c r="H11" i="1"/>
  <c r="H50" i="1"/>
  <c r="H33" i="1"/>
  <c r="H91" i="1"/>
  <c r="E88" i="1"/>
  <c r="F88" i="1" s="1"/>
  <c r="G88" i="1" s="1"/>
  <c r="H84" i="1"/>
  <c r="H100" i="1"/>
  <c r="E73" i="1"/>
  <c r="F73" i="1" s="1"/>
  <c r="G73" i="1" s="1"/>
  <c r="E50" i="1"/>
  <c r="F50" i="1" s="1"/>
  <c r="G50" i="1" s="1"/>
  <c r="H43" i="1"/>
  <c r="E40" i="1"/>
  <c r="E37" i="1"/>
  <c r="F37" i="1" s="1"/>
  <c r="G37" i="1" s="1"/>
  <c r="E33" i="1"/>
  <c r="H94" i="1"/>
  <c r="E91" i="1"/>
  <c r="E84" i="1"/>
  <c r="E100" i="1"/>
  <c r="H22" i="1"/>
  <c r="H21" i="1"/>
  <c r="H32" i="1"/>
  <c r="H82" i="1"/>
  <c r="E66" i="1"/>
  <c r="H59" i="1"/>
  <c r="E53" i="1"/>
  <c r="F53" i="1" s="1"/>
  <c r="G53" i="1" s="1"/>
  <c r="H46" i="1"/>
  <c r="H87" i="1"/>
  <c r="E103" i="1"/>
  <c r="F103" i="1" s="1"/>
  <c r="G103" i="1" s="1"/>
  <c r="I103" i="1" s="1"/>
  <c r="M103" i="1" s="1"/>
  <c r="H37" i="1"/>
  <c r="H10" i="1"/>
  <c r="H72" i="1"/>
  <c r="E69" i="1"/>
  <c r="F69" i="1" s="1"/>
  <c r="G69" i="1" s="1"/>
  <c r="H62" i="1"/>
  <c r="E56" i="1"/>
  <c r="F56" i="1" s="1"/>
  <c r="G56" i="1" s="1"/>
  <c r="H49" i="1"/>
  <c r="E46" i="1"/>
  <c r="E43" i="1"/>
  <c r="F43" i="1" s="1"/>
  <c r="G43" i="1" s="1"/>
  <c r="H39" i="1"/>
  <c r="H36" i="1"/>
  <c r="H97" i="1"/>
  <c r="E94" i="1"/>
  <c r="F94" i="1" s="1"/>
  <c r="G94" i="1" s="1"/>
  <c r="H90" i="1"/>
  <c r="E87" i="1"/>
  <c r="H83" i="1"/>
  <c r="H99" i="1"/>
  <c r="H73" i="1"/>
  <c r="F10" i="1"/>
  <c r="G10" i="1" s="1"/>
  <c r="I10" i="1" s="1"/>
  <c r="H66" i="1"/>
  <c r="H18" i="1"/>
  <c r="E72" i="1"/>
  <c r="H65" i="1"/>
  <c r="E59" i="1"/>
  <c r="F59" i="1" s="1"/>
  <c r="G59" i="1" s="1"/>
  <c r="H52" i="1"/>
  <c r="E36" i="1"/>
  <c r="E97" i="1"/>
  <c r="E90" i="1"/>
  <c r="H102" i="1"/>
  <c r="H63" i="1"/>
  <c r="H76" i="1"/>
  <c r="E60" i="1"/>
  <c r="H56" i="1"/>
  <c r="H75" i="1"/>
  <c r="H68" i="1"/>
  <c r="E49" i="1"/>
  <c r="F49" i="1" s="1"/>
  <c r="G49" i="1" s="1"/>
  <c r="H45" i="1"/>
  <c r="H42" i="1"/>
  <c r="E39" i="1"/>
  <c r="F39" i="1" s="1"/>
  <c r="G39" i="1" s="1"/>
  <c r="H93" i="1"/>
  <c r="H86" i="1"/>
  <c r="E83" i="1"/>
  <c r="F83" i="1" s="1"/>
  <c r="G83" i="1" s="1"/>
  <c r="E99" i="1"/>
  <c r="F99" i="1" s="1"/>
  <c r="G99" i="1" s="1"/>
  <c r="H60" i="1"/>
  <c r="H53" i="1"/>
  <c r="H79" i="1"/>
  <c r="H20" i="1"/>
  <c r="H30" i="1"/>
  <c r="H78" i="1"/>
  <c r="H28" i="1"/>
  <c r="H16" i="1"/>
  <c r="E78" i="1"/>
  <c r="H71" i="1"/>
  <c r="E65" i="1"/>
  <c r="F65" i="1" s="1"/>
  <c r="G65" i="1" s="1"/>
  <c r="H58" i="1"/>
  <c r="E42" i="1"/>
  <c r="H35" i="1"/>
  <c r="H96" i="1"/>
  <c r="E93" i="1"/>
  <c r="H89" i="1"/>
  <c r="E102" i="1"/>
  <c r="F102" i="1" s="1"/>
  <c r="G102" i="1" s="1"/>
  <c r="H40" i="1"/>
  <c r="E63" i="1"/>
  <c r="F63" i="1" s="1"/>
  <c r="G63" i="1" s="1"/>
  <c r="E82" i="1"/>
  <c r="H17" i="1"/>
  <c r="E52" i="1"/>
  <c r="H27" i="1"/>
  <c r="H15" i="1"/>
  <c r="E81" i="1"/>
  <c r="F81" i="1" s="1"/>
  <c r="G81" i="1" s="1"/>
  <c r="H74" i="1"/>
  <c r="E68" i="1"/>
  <c r="F68" i="1" s="1"/>
  <c r="G68" i="1" s="1"/>
  <c r="I68" i="1" s="1"/>
  <c r="H61" i="1"/>
  <c r="E58" i="1"/>
  <c r="E55" i="1"/>
  <c r="F55" i="1" s="1"/>
  <c r="G55" i="1" s="1"/>
  <c r="H51" i="1"/>
  <c r="H48" i="1"/>
  <c r="E45" i="1"/>
  <c r="F45" i="1" s="1"/>
  <c r="G45" i="1" s="1"/>
  <c r="H38" i="1"/>
  <c r="E35" i="1"/>
  <c r="E96" i="1"/>
  <c r="E86" i="1"/>
  <c r="F86" i="1" s="1"/>
  <c r="G86" i="1" s="1"/>
  <c r="H104" i="1"/>
  <c r="H98" i="1"/>
  <c r="H23" i="1"/>
  <c r="H9" i="1"/>
  <c r="E76" i="1"/>
  <c r="H31" i="1"/>
  <c r="E79" i="1"/>
  <c r="F79" i="1" s="1"/>
  <c r="G79" i="1" s="1"/>
  <c r="H29" i="1"/>
  <c r="H55" i="1"/>
  <c r="H26" i="1"/>
  <c r="H14" i="1"/>
  <c r="H77" i="1"/>
  <c r="E71" i="1"/>
  <c r="F71" i="1" s="1"/>
  <c r="G71" i="1" s="1"/>
  <c r="H64" i="1"/>
  <c r="E48" i="1"/>
  <c r="H41" i="1"/>
  <c r="H92" i="1"/>
  <c r="E89" i="1"/>
  <c r="F89" i="1" s="1"/>
  <c r="G89" i="1" s="1"/>
  <c r="H101" i="1"/>
  <c r="E47" i="1"/>
  <c r="F47" i="1" s="1"/>
  <c r="G47" i="1" s="1"/>
  <c r="I47" i="1" s="1"/>
  <c r="M47" i="1" s="1"/>
  <c r="H69" i="1"/>
  <c r="H19" i="1"/>
  <c r="H81" i="1"/>
  <c r="E75" i="1"/>
  <c r="F75" i="1" s="1"/>
  <c r="G75" i="1" s="1"/>
  <c r="E62" i="1"/>
  <c r="F62" i="1" s="1"/>
  <c r="G62" i="1" s="1"/>
  <c r="H25" i="1"/>
  <c r="H13" i="1"/>
  <c r="H80" i="1"/>
  <c r="I80" i="1" s="1"/>
  <c r="E74" i="1"/>
  <c r="F74" i="1" s="1"/>
  <c r="G74" i="1" s="1"/>
  <c r="H67" i="1"/>
  <c r="I67" i="1" s="1"/>
  <c r="M67" i="1" s="1"/>
  <c r="E64" i="1"/>
  <c r="E61" i="1"/>
  <c r="F61" i="1" s="1"/>
  <c r="G61" i="1" s="1"/>
  <c r="H57" i="1"/>
  <c r="H54" i="1"/>
  <c r="E51" i="1"/>
  <c r="F51" i="1" s="1"/>
  <c r="G51" i="1" s="1"/>
  <c r="I51" i="1" s="1"/>
  <c r="H44" i="1"/>
  <c r="I44" i="1" s="1"/>
  <c r="E38" i="1"/>
  <c r="F38" i="1" s="1"/>
  <c r="G38" i="1" s="1"/>
  <c r="H34" i="1"/>
  <c r="H95" i="1"/>
  <c r="H85" i="1"/>
  <c r="E104" i="1"/>
  <c r="F104" i="1" s="1"/>
  <c r="G104" i="1" s="1"/>
  <c r="E98" i="1"/>
  <c r="F98" i="1" s="1"/>
  <c r="G98" i="1" s="1"/>
  <c r="E29" i="1"/>
  <c r="E21" i="1"/>
  <c r="E9" i="1"/>
  <c r="F9" i="1" s="1"/>
  <c r="G9" i="1" s="1"/>
  <c r="E32" i="1"/>
  <c r="E20" i="1"/>
  <c r="E31" i="1"/>
  <c r="E19" i="1"/>
  <c r="E30" i="1"/>
  <c r="E18" i="1"/>
  <c r="E17" i="1"/>
  <c r="E28" i="1"/>
  <c r="E16" i="1"/>
  <c r="E27" i="1"/>
  <c r="E15" i="1"/>
  <c r="E26" i="1"/>
  <c r="E14" i="1"/>
  <c r="E25" i="1"/>
  <c r="E13" i="1"/>
  <c r="E24" i="1"/>
  <c r="E12" i="1"/>
  <c r="E23" i="1"/>
  <c r="E11" i="1"/>
  <c r="E22" i="1"/>
  <c r="V9" i="1" l="1"/>
  <c r="Z9" i="1" s="1"/>
  <c r="AB9" i="1" s="1"/>
  <c r="AC9" i="1" s="1"/>
  <c r="V43" i="1"/>
  <c r="Z43" i="1" s="1"/>
  <c r="AB43" i="1" s="1"/>
  <c r="AC43" i="1" s="1"/>
  <c r="V103" i="1"/>
  <c r="Z103" i="1" s="1"/>
  <c r="AB103" i="1" s="1"/>
  <c r="AC103" i="1" s="1"/>
  <c r="AI33" i="1"/>
  <c r="AM33" i="1" s="1"/>
  <c r="AO33" i="1" s="1"/>
  <c r="AP33" i="1" s="1"/>
  <c r="AI99" i="1"/>
  <c r="AM99" i="1" s="1"/>
  <c r="AO99" i="1" s="1"/>
  <c r="AP99" i="1" s="1"/>
  <c r="V77" i="1"/>
  <c r="Z77" i="1" s="1"/>
  <c r="AB77" i="1" s="1"/>
  <c r="AC77" i="1" s="1"/>
  <c r="I57" i="1"/>
  <c r="M57" i="1" s="1"/>
  <c r="O57" i="1" s="1"/>
  <c r="P57" i="1" s="1"/>
  <c r="AI21" i="1"/>
  <c r="AM21" i="1" s="1"/>
  <c r="AO21" i="1" s="1"/>
  <c r="AP21" i="1" s="1"/>
  <c r="AI94" i="1"/>
  <c r="AM94" i="1" s="1"/>
  <c r="AO94" i="1" s="1"/>
  <c r="AP94" i="1" s="1"/>
  <c r="V59" i="1"/>
  <c r="Z59" i="1" s="1"/>
  <c r="AB59" i="1" s="1"/>
  <c r="AC59" i="1" s="1"/>
  <c r="AI93" i="1"/>
  <c r="AM93" i="1" s="1"/>
  <c r="AO93" i="1" s="1"/>
  <c r="AP93" i="1" s="1"/>
  <c r="V47" i="1"/>
  <c r="Z47" i="1" s="1"/>
  <c r="AB47" i="1" s="1"/>
  <c r="AC47" i="1" s="1"/>
  <c r="V72" i="1"/>
  <c r="Z72" i="1" s="1"/>
  <c r="AB72" i="1" s="1"/>
  <c r="AC72" i="1" s="1"/>
  <c r="V95" i="1"/>
  <c r="Z95" i="1" s="1"/>
  <c r="AB95" i="1" s="1"/>
  <c r="AC95" i="1" s="1"/>
  <c r="V26" i="1"/>
  <c r="Z26" i="1" s="1"/>
  <c r="AB26" i="1" s="1"/>
  <c r="AC26" i="1" s="1"/>
  <c r="AI100" i="1"/>
  <c r="AM100" i="1" s="1"/>
  <c r="AO100" i="1" s="1"/>
  <c r="AP100" i="1" s="1"/>
  <c r="V94" i="1"/>
  <c r="Z94" i="1" s="1"/>
  <c r="AB94" i="1" s="1"/>
  <c r="AC94" i="1" s="1"/>
  <c r="AI6" i="1"/>
  <c r="AM6" i="1" s="1"/>
  <c r="AO6" i="1" s="1"/>
  <c r="AP6" i="1" s="1"/>
  <c r="V76" i="1"/>
  <c r="Z76" i="1" s="1"/>
  <c r="AB76" i="1" s="1"/>
  <c r="AC76" i="1" s="1"/>
  <c r="AI42" i="1"/>
  <c r="AM42" i="1" s="1"/>
  <c r="AO42" i="1" s="1"/>
  <c r="AP42" i="1" s="1"/>
  <c r="O103" i="1"/>
  <c r="P103" i="1" s="1"/>
  <c r="O47" i="1"/>
  <c r="P47" i="1" s="1"/>
  <c r="O67" i="1"/>
  <c r="P67" i="1" s="1"/>
  <c r="I83" i="1"/>
  <c r="I99" i="1"/>
  <c r="M99" i="1" s="1"/>
  <c r="I88" i="1"/>
  <c r="M88" i="1" s="1"/>
  <c r="I102" i="1"/>
  <c r="I94" i="1"/>
  <c r="I49" i="1"/>
  <c r="M49" i="1" s="1"/>
  <c r="I59" i="1"/>
  <c r="M59" i="1" s="1"/>
  <c r="I38" i="1"/>
  <c r="M38" i="1" s="1"/>
  <c r="I62" i="1"/>
  <c r="M62" i="1" s="1"/>
  <c r="I71" i="1"/>
  <c r="M71" i="1" s="1"/>
  <c r="I75" i="1"/>
  <c r="M75" i="1" s="1"/>
  <c r="I86" i="1"/>
  <c r="M86" i="1" s="1"/>
  <c r="I43" i="1"/>
  <c r="M43" i="1" s="1"/>
  <c r="I53" i="1"/>
  <c r="M53" i="1" s="1"/>
  <c r="I101" i="1"/>
  <c r="M101" i="1" s="1"/>
  <c r="I70" i="1"/>
  <c r="M70" i="1" s="1"/>
  <c r="F58" i="1"/>
  <c r="G58" i="1" s="1"/>
  <c r="I58" i="1" s="1"/>
  <c r="M58" i="1" s="1"/>
  <c r="F100" i="1"/>
  <c r="G100" i="1" s="1"/>
  <c r="I100" i="1" s="1"/>
  <c r="M100" i="1" s="1"/>
  <c r="F54" i="1"/>
  <c r="G54" i="1" s="1"/>
  <c r="I54" i="1" s="1"/>
  <c r="M54" i="1" s="1"/>
  <c r="F91" i="1"/>
  <c r="G91" i="1" s="1"/>
  <c r="I91" i="1" s="1"/>
  <c r="M91" i="1" s="1"/>
  <c r="I77" i="1"/>
  <c r="M77" i="1" s="1"/>
  <c r="F28" i="1"/>
  <c r="G28" i="1" s="1"/>
  <c r="I28" i="1" s="1"/>
  <c r="M28" i="1" s="1"/>
  <c r="F12" i="1"/>
  <c r="G12" i="1" s="1"/>
  <c r="I12" i="1" s="1"/>
  <c r="M12" i="1" s="1"/>
  <c r="F72" i="1"/>
  <c r="G72" i="1" s="1"/>
  <c r="I72" i="1" s="1"/>
  <c r="M72" i="1" s="1"/>
  <c r="F11" i="1"/>
  <c r="G11" i="1" s="1"/>
  <c r="I11" i="1" s="1"/>
  <c r="M11" i="1" s="1"/>
  <c r="F48" i="1"/>
  <c r="G48" i="1" s="1"/>
  <c r="I48" i="1" s="1"/>
  <c r="M48" i="1" s="1"/>
  <c r="I81" i="1"/>
  <c r="M81" i="1" s="1"/>
  <c r="F33" i="1"/>
  <c r="G33" i="1" s="1"/>
  <c r="I33" i="1" s="1"/>
  <c r="M33" i="1" s="1"/>
  <c r="F23" i="1"/>
  <c r="G23" i="1" s="1"/>
  <c r="I23" i="1" s="1"/>
  <c r="M23" i="1" s="1"/>
  <c r="F30" i="1"/>
  <c r="G30" i="1" s="1"/>
  <c r="I30" i="1" s="1"/>
  <c r="M30" i="1" s="1"/>
  <c r="F24" i="1"/>
  <c r="G24" i="1" s="1"/>
  <c r="I24" i="1" s="1"/>
  <c r="M24" i="1" s="1"/>
  <c r="F42" i="1"/>
  <c r="G42" i="1" s="1"/>
  <c r="I42" i="1" s="1"/>
  <c r="M42" i="1" s="1"/>
  <c r="I37" i="1"/>
  <c r="M37" i="1" s="1"/>
  <c r="F18" i="1"/>
  <c r="G18" i="1" s="1"/>
  <c r="I18" i="1" s="1"/>
  <c r="M18" i="1" s="1"/>
  <c r="F93" i="1"/>
  <c r="G93" i="1" s="1"/>
  <c r="I93" i="1" s="1"/>
  <c r="M93" i="1" s="1"/>
  <c r="F46" i="1"/>
  <c r="G46" i="1" s="1"/>
  <c r="I46" i="1" s="1"/>
  <c r="M46" i="1" s="1"/>
  <c r="F40" i="1"/>
  <c r="G40" i="1" s="1"/>
  <c r="I40" i="1" s="1"/>
  <c r="M40" i="1" s="1"/>
  <c r="F85" i="1"/>
  <c r="G85" i="1" s="1"/>
  <c r="I85" i="1" s="1"/>
  <c r="M85" i="1" s="1"/>
  <c r="F19" i="1"/>
  <c r="G19" i="1" s="1"/>
  <c r="I19" i="1" s="1"/>
  <c r="M19" i="1" s="1"/>
  <c r="F60" i="1"/>
  <c r="G60" i="1" s="1"/>
  <c r="I60" i="1" s="1"/>
  <c r="M60" i="1" s="1"/>
  <c r="I65" i="1"/>
  <c r="M65" i="1" s="1"/>
  <c r="F66" i="1"/>
  <c r="G66" i="1" s="1"/>
  <c r="I66" i="1" s="1"/>
  <c r="M66" i="1" s="1"/>
  <c r="F84" i="1"/>
  <c r="G84" i="1" s="1"/>
  <c r="I84" i="1" s="1"/>
  <c r="M84" i="1" s="1"/>
  <c r="F13" i="1"/>
  <c r="G13" i="1" s="1"/>
  <c r="I13" i="1" s="1"/>
  <c r="M13" i="1" s="1"/>
  <c r="F25" i="1"/>
  <c r="G25" i="1" s="1"/>
  <c r="I25" i="1" s="1"/>
  <c r="M25" i="1" s="1"/>
  <c r="F14" i="1"/>
  <c r="G14" i="1" s="1"/>
  <c r="I14" i="1" s="1"/>
  <c r="M14" i="1" s="1"/>
  <c r="I45" i="1"/>
  <c r="M45" i="1" s="1"/>
  <c r="I56" i="1"/>
  <c r="M56" i="1" s="1"/>
  <c r="I50" i="1"/>
  <c r="M50" i="1" s="1"/>
  <c r="I92" i="1"/>
  <c r="M92" i="1" s="1"/>
  <c r="F35" i="1"/>
  <c r="G35" i="1" s="1"/>
  <c r="I35" i="1" s="1"/>
  <c r="M35" i="1" s="1"/>
  <c r="I9" i="1"/>
  <c r="M9" i="1" s="1"/>
  <c r="F15" i="1"/>
  <c r="G15" i="1" s="1"/>
  <c r="I15" i="1" s="1"/>
  <c r="M15" i="1" s="1"/>
  <c r="F21" i="1"/>
  <c r="G21" i="1" s="1"/>
  <c r="I21" i="1" s="1"/>
  <c r="M21" i="1" s="1"/>
  <c r="F64" i="1"/>
  <c r="G64" i="1" s="1"/>
  <c r="I64" i="1" s="1"/>
  <c r="M64" i="1" s="1"/>
  <c r="I79" i="1"/>
  <c r="M79" i="1" s="1"/>
  <c r="F82" i="1"/>
  <c r="G82" i="1" s="1"/>
  <c r="I82" i="1" s="1"/>
  <c r="M82" i="1" s="1"/>
  <c r="F78" i="1"/>
  <c r="G78" i="1" s="1"/>
  <c r="I78" i="1" s="1"/>
  <c r="M78" i="1" s="1"/>
  <c r="F90" i="1"/>
  <c r="G90" i="1" s="1"/>
  <c r="I90" i="1" s="1"/>
  <c r="M90" i="1" s="1"/>
  <c r="I73" i="1"/>
  <c r="M73" i="1" s="1"/>
  <c r="F34" i="1"/>
  <c r="G34" i="1" s="1"/>
  <c r="I34" i="1" s="1"/>
  <c r="M34" i="1" s="1"/>
  <c r="I95" i="1"/>
  <c r="M95" i="1" s="1"/>
  <c r="F22" i="1"/>
  <c r="G22" i="1" s="1"/>
  <c r="I22" i="1" s="1"/>
  <c r="M22" i="1" s="1"/>
  <c r="F31" i="1"/>
  <c r="G31" i="1" s="1"/>
  <c r="I31" i="1" s="1"/>
  <c r="M31" i="1" s="1"/>
  <c r="F96" i="1"/>
  <c r="G96" i="1" s="1"/>
  <c r="I96" i="1" s="1"/>
  <c r="M96" i="1" s="1"/>
  <c r="F20" i="1"/>
  <c r="G20" i="1" s="1"/>
  <c r="I20" i="1" s="1"/>
  <c r="M20" i="1" s="1"/>
  <c r="F52" i="1"/>
  <c r="G52" i="1" s="1"/>
  <c r="I52" i="1" s="1"/>
  <c r="M52" i="1" s="1"/>
  <c r="F26" i="1"/>
  <c r="G26" i="1" s="1"/>
  <c r="I26" i="1" s="1"/>
  <c r="M26" i="1" s="1"/>
  <c r="G27" i="1"/>
  <c r="I27" i="1" s="1"/>
  <c r="F27" i="1"/>
  <c r="I89" i="1"/>
  <c r="M89" i="1" s="1"/>
  <c r="M51" i="1"/>
  <c r="I63" i="1"/>
  <c r="M63" i="1" s="1"/>
  <c r="I39" i="1"/>
  <c r="M39" i="1" s="1"/>
  <c r="F97" i="1"/>
  <c r="G97" i="1" s="1"/>
  <c r="I97" i="1" s="1"/>
  <c r="M97" i="1" s="1"/>
  <c r="I69" i="1"/>
  <c r="M69" i="1" s="1"/>
  <c r="I41" i="1"/>
  <c r="M41" i="1" s="1"/>
  <c r="F17" i="1"/>
  <c r="G17" i="1" s="1"/>
  <c r="I17" i="1" s="1"/>
  <c r="M17" i="1" s="1"/>
  <c r="F32" i="1"/>
  <c r="G32" i="1" s="1"/>
  <c r="I32" i="1" s="1"/>
  <c r="M32" i="1" s="1"/>
  <c r="I61" i="1"/>
  <c r="M61" i="1" s="1"/>
  <c r="F29" i="1"/>
  <c r="G29" i="1" s="1"/>
  <c r="I29" i="1" s="1"/>
  <c r="M29" i="1" s="1"/>
  <c r="I98" i="1"/>
  <c r="M98" i="1" s="1"/>
  <c r="F16" i="1"/>
  <c r="G16" i="1" s="1"/>
  <c r="I16" i="1" s="1"/>
  <c r="M16" i="1" s="1"/>
  <c r="I104" i="1"/>
  <c r="M104" i="1" s="1"/>
  <c r="I74" i="1"/>
  <c r="M74" i="1" s="1"/>
  <c r="F76" i="1"/>
  <c r="G76" i="1" s="1"/>
  <c r="I76" i="1" s="1"/>
  <c r="M76" i="1" s="1"/>
  <c r="I55" i="1"/>
  <c r="M55" i="1" s="1"/>
  <c r="F36" i="1"/>
  <c r="G36" i="1" s="1"/>
  <c r="I36" i="1" s="1"/>
  <c r="M36" i="1" s="1"/>
  <c r="F87" i="1"/>
  <c r="G87" i="1" s="1"/>
  <c r="I87" i="1" s="1"/>
  <c r="M87" i="1" s="1"/>
  <c r="M44" i="1"/>
  <c r="M27" i="1"/>
  <c r="M10" i="1"/>
  <c r="M80" i="1"/>
  <c r="M68" i="1"/>
  <c r="M94" i="1"/>
  <c r="M83" i="1"/>
  <c r="M102" i="1"/>
  <c r="O70" i="1" l="1"/>
  <c r="P70" i="1" s="1"/>
  <c r="O14" i="1"/>
  <c r="P14" i="1" s="1"/>
  <c r="O98" i="1"/>
  <c r="P98" i="1" s="1"/>
  <c r="O29" i="1"/>
  <c r="P29" i="1" s="1"/>
  <c r="O26" i="1"/>
  <c r="P26" i="1" s="1"/>
  <c r="O93" i="1"/>
  <c r="P93" i="1" s="1"/>
  <c r="O86" i="1"/>
  <c r="P86" i="1" s="1"/>
  <c r="O99" i="1"/>
  <c r="P99" i="1" s="1"/>
  <c r="O10" i="1"/>
  <c r="P10" i="1" s="1"/>
  <c r="O53" i="1"/>
  <c r="P53" i="1" s="1"/>
  <c r="O17" i="1"/>
  <c r="P17" i="1" s="1"/>
  <c r="O96" i="1"/>
  <c r="P96" i="1" s="1"/>
  <c r="O84" i="1"/>
  <c r="P84" i="1" s="1"/>
  <c r="O69" i="1"/>
  <c r="P69" i="1" s="1"/>
  <c r="O42" i="1"/>
  <c r="P42" i="1" s="1"/>
  <c r="O71" i="1"/>
  <c r="P71" i="1" s="1"/>
  <c r="O45" i="1"/>
  <c r="P45" i="1" s="1"/>
  <c r="O40" i="1"/>
  <c r="P40" i="1" s="1"/>
  <c r="O79" i="1"/>
  <c r="P79" i="1" s="1"/>
  <c r="O43" i="1"/>
  <c r="P43" i="1" s="1"/>
  <c r="O44" i="1"/>
  <c r="P44" i="1" s="1"/>
  <c r="O64" i="1"/>
  <c r="P64" i="1" s="1"/>
  <c r="O15" i="1"/>
  <c r="P15" i="1" s="1"/>
  <c r="O55" i="1"/>
  <c r="P55" i="1" s="1"/>
  <c r="O65" i="1"/>
  <c r="P65" i="1" s="1"/>
  <c r="O77" i="1"/>
  <c r="P77" i="1" s="1"/>
  <c r="O62" i="1"/>
  <c r="P62" i="1" s="1"/>
  <c r="O78" i="1"/>
  <c r="P78" i="1" s="1"/>
  <c r="O80" i="1"/>
  <c r="P80" i="1" s="1"/>
  <c r="O101" i="1"/>
  <c r="P101" i="1" s="1"/>
  <c r="O46" i="1"/>
  <c r="P46" i="1" s="1"/>
  <c r="O25" i="1"/>
  <c r="P25" i="1" s="1"/>
  <c r="O18" i="1"/>
  <c r="P18" i="1" s="1"/>
  <c r="O87" i="1"/>
  <c r="P87" i="1" s="1"/>
  <c r="O12" i="1"/>
  <c r="P12" i="1" s="1"/>
  <c r="O31" i="1"/>
  <c r="P31" i="1" s="1"/>
  <c r="O28" i="1"/>
  <c r="P28" i="1" s="1"/>
  <c r="O97" i="1"/>
  <c r="P97" i="1" s="1"/>
  <c r="O76" i="1"/>
  <c r="P76" i="1" s="1"/>
  <c r="O39" i="1"/>
  <c r="P39" i="1" s="1"/>
  <c r="O95" i="1"/>
  <c r="P95" i="1" s="1"/>
  <c r="O35" i="1"/>
  <c r="P35" i="1" s="1"/>
  <c r="O24" i="1"/>
  <c r="P24" i="1" s="1"/>
  <c r="O91" i="1"/>
  <c r="P91" i="1" s="1"/>
  <c r="O38" i="1"/>
  <c r="P38" i="1" s="1"/>
  <c r="O81" i="1"/>
  <c r="P81" i="1" s="1"/>
  <c r="O11" i="1"/>
  <c r="P11" i="1" s="1"/>
  <c r="O52" i="1"/>
  <c r="P52" i="1" s="1"/>
  <c r="O13" i="1"/>
  <c r="P13" i="1" s="1"/>
  <c r="O41" i="1"/>
  <c r="P41" i="1" s="1"/>
  <c r="O22" i="1"/>
  <c r="P22" i="1" s="1"/>
  <c r="O74" i="1"/>
  <c r="P74" i="1" s="1"/>
  <c r="O34" i="1"/>
  <c r="P34" i="1" s="1"/>
  <c r="O92" i="1"/>
  <c r="P92" i="1" s="1"/>
  <c r="O60" i="1"/>
  <c r="P60" i="1" s="1"/>
  <c r="O30" i="1"/>
  <c r="P30" i="1" s="1"/>
  <c r="O54" i="1"/>
  <c r="P54" i="1" s="1"/>
  <c r="O59" i="1"/>
  <c r="P59" i="1" s="1"/>
  <c r="O68" i="1"/>
  <c r="P68" i="1" s="1"/>
  <c r="O48" i="1"/>
  <c r="P48" i="1" s="1"/>
  <c r="O61" i="1"/>
  <c r="P61" i="1" s="1"/>
  <c r="O27" i="1"/>
  <c r="P27" i="1" s="1"/>
  <c r="O72" i="1"/>
  <c r="P72" i="1" s="1"/>
  <c r="O20" i="1"/>
  <c r="P20" i="1" s="1"/>
  <c r="O21" i="1"/>
  <c r="P21" i="1" s="1"/>
  <c r="O37" i="1"/>
  <c r="P37" i="1" s="1"/>
  <c r="O75" i="1"/>
  <c r="P75" i="1" s="1"/>
  <c r="O36" i="1"/>
  <c r="P36" i="1" s="1"/>
  <c r="O66" i="1"/>
  <c r="P66" i="1" s="1"/>
  <c r="O9" i="1"/>
  <c r="P9" i="1" s="1"/>
  <c r="O102" i="1"/>
  <c r="P102" i="1" s="1"/>
  <c r="O63" i="1"/>
  <c r="P63" i="1" s="1"/>
  <c r="O83" i="1"/>
  <c r="P83" i="1" s="1"/>
  <c r="O104" i="1"/>
  <c r="P104" i="1" s="1"/>
  <c r="O51" i="1"/>
  <c r="P51" i="1" s="1"/>
  <c r="O73" i="1"/>
  <c r="P73" i="1" s="1"/>
  <c r="O50" i="1"/>
  <c r="P50" i="1" s="1"/>
  <c r="O19" i="1"/>
  <c r="P19" i="1" s="1"/>
  <c r="O23" i="1"/>
  <c r="P23" i="1" s="1"/>
  <c r="O100" i="1"/>
  <c r="P100" i="1" s="1"/>
  <c r="O49" i="1"/>
  <c r="P49" i="1" s="1"/>
  <c r="O82" i="1"/>
  <c r="P82" i="1" s="1"/>
  <c r="O88" i="1"/>
  <c r="P88" i="1" s="1"/>
  <c r="O32" i="1"/>
  <c r="P32" i="1" s="1"/>
  <c r="O94" i="1"/>
  <c r="P94" i="1" s="1"/>
  <c r="O16" i="1"/>
  <c r="P16" i="1" s="1"/>
  <c r="O89" i="1"/>
  <c r="P89" i="1" s="1"/>
  <c r="O90" i="1"/>
  <c r="P90" i="1" s="1"/>
  <c r="O56" i="1"/>
  <c r="P56" i="1" s="1"/>
  <c r="O85" i="1"/>
  <c r="P85" i="1" s="1"/>
  <c r="O33" i="1"/>
  <c r="P33" i="1" s="1"/>
  <c r="O58" i="1"/>
  <c r="P58" i="1" s="1"/>
</calcChain>
</file>

<file path=xl/sharedStrings.xml><?xml version="1.0" encoding="utf-8"?>
<sst xmlns="http://schemas.openxmlformats.org/spreadsheetml/2006/main" count="42" uniqueCount="18">
  <si>
    <t>d90</t>
  </si>
  <si>
    <t>ks</t>
  </si>
  <si>
    <t>ksdune</t>
  </si>
  <si>
    <t>deltad</t>
  </si>
  <si>
    <t>lambdad</t>
  </si>
  <si>
    <t>h</t>
  </si>
  <si>
    <t>beta</t>
  </si>
  <si>
    <t>d50</t>
  </si>
  <si>
    <t>T</t>
  </si>
  <si>
    <t>U</t>
  </si>
  <si>
    <t>F</t>
  </si>
  <si>
    <t>ustar</t>
  </si>
  <si>
    <t>ustarC</t>
  </si>
  <si>
    <t>thetaC</t>
  </si>
  <si>
    <t>dtsar</t>
  </si>
  <si>
    <r>
      <rPr>
        <i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= 10 m</t>
    </r>
  </si>
  <si>
    <r>
      <rPr>
        <i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= 5 m</t>
    </r>
  </si>
  <si>
    <r>
      <rPr>
        <i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= 1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</si>
</sst>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70868055555557"/>
          <c:y val="6.3500000000000001E-2"/>
          <c:w val="0.78771979166666661"/>
          <c:h val="0.75871222222222223"/>
        </c:manualLayout>
      </c:layout>
      <c:scatterChart>
        <c:scatterStyle val="lineMarker"/>
        <c:varyColors val="0"/>
        <c:ser>
          <c:idx val="2"/>
          <c:order val="0"/>
          <c:tx>
            <c:strRef>
              <c:f>Foglio1!$AK$2</c:f>
              <c:strCache>
                <c:ptCount val="1"/>
                <c:pt idx="0">
                  <c:v>Y= 1 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Foglio1!$AL$4:$AL$104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0.499999999999999</c:v>
                </c:pt>
                <c:pt idx="51">
                  <c:v>0.50999999999999901</c:v>
                </c:pt>
                <c:pt idx="52">
                  <c:v>0.51999999999999902</c:v>
                </c:pt>
                <c:pt idx="53">
                  <c:v>0.52999999999999903</c:v>
                </c:pt>
                <c:pt idx="54">
                  <c:v>0.53999999999999904</c:v>
                </c:pt>
                <c:pt idx="55">
                  <c:v>0.54999999999999905</c:v>
                </c:pt>
                <c:pt idx="56">
                  <c:v>0.55999999999999905</c:v>
                </c:pt>
                <c:pt idx="57">
                  <c:v>0.56999999999999895</c:v>
                </c:pt>
                <c:pt idx="58">
                  <c:v>0.57999999999999896</c:v>
                </c:pt>
                <c:pt idx="59">
                  <c:v>0.58999999999999897</c:v>
                </c:pt>
                <c:pt idx="60">
                  <c:v>0.59999999999999898</c:v>
                </c:pt>
                <c:pt idx="61">
                  <c:v>0.60999999999999899</c:v>
                </c:pt>
                <c:pt idx="62">
                  <c:v>0.619999999999999</c:v>
                </c:pt>
                <c:pt idx="63">
                  <c:v>0.62999999999999901</c:v>
                </c:pt>
                <c:pt idx="64">
                  <c:v>0.63999999999999901</c:v>
                </c:pt>
                <c:pt idx="65">
                  <c:v>0.64999999999999902</c:v>
                </c:pt>
                <c:pt idx="66">
                  <c:v>0.65999999999999903</c:v>
                </c:pt>
                <c:pt idx="67">
                  <c:v>0.66999999999999904</c:v>
                </c:pt>
                <c:pt idx="68">
                  <c:v>0.67999999999999905</c:v>
                </c:pt>
                <c:pt idx="69">
                  <c:v>0.68999999999999895</c:v>
                </c:pt>
                <c:pt idx="70">
                  <c:v>0.69999999999999896</c:v>
                </c:pt>
                <c:pt idx="71">
                  <c:v>0.70999999999999897</c:v>
                </c:pt>
                <c:pt idx="72">
                  <c:v>0.71999999999999897</c:v>
                </c:pt>
                <c:pt idx="73">
                  <c:v>0.72999999999999898</c:v>
                </c:pt>
                <c:pt idx="74">
                  <c:v>0.73999999999999899</c:v>
                </c:pt>
                <c:pt idx="75">
                  <c:v>0.749999999999999</c:v>
                </c:pt>
                <c:pt idx="76">
                  <c:v>0.75999999999999901</c:v>
                </c:pt>
                <c:pt idx="77">
                  <c:v>0.76999999999999902</c:v>
                </c:pt>
                <c:pt idx="78">
                  <c:v>0.77999999999999903</c:v>
                </c:pt>
                <c:pt idx="79">
                  <c:v>0.78999999999999904</c:v>
                </c:pt>
                <c:pt idx="80">
                  <c:v>0.79999999999999905</c:v>
                </c:pt>
                <c:pt idx="81">
                  <c:v>0.80999999999999905</c:v>
                </c:pt>
                <c:pt idx="82">
                  <c:v>0.81999999999999895</c:v>
                </c:pt>
                <c:pt idx="83">
                  <c:v>0.82999999999999896</c:v>
                </c:pt>
                <c:pt idx="84">
                  <c:v>0.83999999999999897</c:v>
                </c:pt>
                <c:pt idx="85">
                  <c:v>0.84999999999999898</c:v>
                </c:pt>
                <c:pt idx="86">
                  <c:v>0.85999999999999899</c:v>
                </c:pt>
                <c:pt idx="87">
                  <c:v>0.869999999999999</c:v>
                </c:pt>
                <c:pt idx="88">
                  <c:v>0.87999999999999901</c:v>
                </c:pt>
                <c:pt idx="89">
                  <c:v>0.88999999999999901</c:v>
                </c:pt>
                <c:pt idx="90">
                  <c:v>0.89999999999999902</c:v>
                </c:pt>
                <c:pt idx="91">
                  <c:v>0.90999999999999903</c:v>
                </c:pt>
                <c:pt idx="92">
                  <c:v>0.91999999999999904</c:v>
                </c:pt>
                <c:pt idx="93">
                  <c:v>0.92999999999999905</c:v>
                </c:pt>
                <c:pt idx="94">
                  <c:v>0.93999999999999895</c:v>
                </c:pt>
                <c:pt idx="95">
                  <c:v>0.94999999999999896</c:v>
                </c:pt>
                <c:pt idx="96">
                  <c:v>0.95999999999999897</c:v>
                </c:pt>
                <c:pt idx="97">
                  <c:v>0.96999999999999897</c:v>
                </c:pt>
                <c:pt idx="98">
                  <c:v>0.97999999999999898</c:v>
                </c:pt>
                <c:pt idx="99">
                  <c:v>0.98999999999999899</c:v>
                </c:pt>
                <c:pt idx="100">
                  <c:v>0.999999999999999</c:v>
                </c:pt>
              </c:numCache>
            </c:numRef>
          </c:xVal>
          <c:yVal>
            <c:numRef>
              <c:f>Foglio1!$AP$4:$AP$104</c:f>
              <c:numCache>
                <c:formatCode>General</c:formatCode>
                <c:ptCount val="101"/>
                <c:pt idx="0">
                  <c:v>7.5000000000000002E-4</c:v>
                </c:pt>
                <c:pt idx="1">
                  <c:v>7.5000000000000002E-4</c:v>
                </c:pt>
                <c:pt idx="2">
                  <c:v>7.5000000000000002E-4</c:v>
                </c:pt>
                <c:pt idx="3">
                  <c:v>7.5000000000000002E-4</c:v>
                </c:pt>
                <c:pt idx="4">
                  <c:v>7.5000000000000002E-4</c:v>
                </c:pt>
                <c:pt idx="5">
                  <c:v>7.5000000000000002E-4</c:v>
                </c:pt>
                <c:pt idx="6">
                  <c:v>7.5000000000000002E-4</c:v>
                </c:pt>
                <c:pt idx="7">
                  <c:v>7.5000000000000002E-4</c:v>
                </c:pt>
                <c:pt idx="8">
                  <c:v>7.5000000000000002E-4</c:v>
                </c:pt>
                <c:pt idx="9">
                  <c:v>7.5000000000000002E-4</c:v>
                </c:pt>
                <c:pt idx="10">
                  <c:v>1.9314548124397801E-3</c:v>
                </c:pt>
                <c:pt idx="11">
                  <c:v>8.6486541532140131E-3</c:v>
                </c:pt>
                <c:pt idx="12">
                  <c:v>1.9659922821355015E-2</c:v>
                </c:pt>
                <c:pt idx="13">
                  <c:v>3.3190732550733355E-2</c:v>
                </c:pt>
                <c:pt idx="14">
                  <c:v>4.7732832147411239E-2</c:v>
                </c:pt>
                <c:pt idx="15">
                  <c:v>6.2103313861984817E-2</c:v>
                </c:pt>
                <c:pt idx="16">
                  <c:v>7.5443618334604015E-2</c:v>
                </c:pt>
                <c:pt idx="17">
                  <c:v>8.7185120730189511E-2</c:v>
                </c:pt>
                <c:pt idx="18">
                  <c:v>9.7000073327927136E-2</c:v>
                </c:pt>
                <c:pt idx="19">
                  <c:v>0.10474952210946377</c:v>
                </c:pt>
                <c:pt idx="20">
                  <c:v>0.11043455952123031</c:v>
                </c:pt>
                <c:pt idx="21">
                  <c:v>0.1141538977180175</c:v>
                </c:pt>
                <c:pt idx="22">
                  <c:v>0.11606877891091785</c:v>
                </c:pt>
                <c:pt idx="23">
                  <c:v>0.11637518156661497</c:v>
                </c:pt>
                <c:pt idx="24">
                  <c:v>0.11528275188856225</c:v>
                </c:pt>
                <c:pt idx="25">
                  <c:v>0.11299964613026095</c:v>
                </c:pt>
                <c:pt idx="26">
                  <c:v>0.10972237481934369</c:v>
                </c:pt>
                <c:pt idx="27">
                  <c:v>0.10562972688849862</c:v>
                </c:pt>
                <c:pt idx="28">
                  <c:v>0.10087988871818869</c:v>
                </c:pt>
                <c:pt idx="29">
                  <c:v>9.5609945274836433E-2</c:v>
                </c:pt>
                <c:pt idx="30">
                  <c:v>8.9937048224961472E-2</c:v>
                </c:pt>
                <c:pt idx="31">
                  <c:v>8.396065001948623E-2</c:v>
                </c:pt>
                <c:pt idx="32">
                  <c:v>7.7765323949261722E-2</c:v>
                </c:pt>
                <c:pt idx="33">
                  <c:v>7.1423808884032866E-2</c:v>
                </c:pt>
                <c:pt idx="34">
                  <c:v>6.5000026126276561E-2</c:v>
                </c:pt>
                <c:pt idx="35">
                  <c:v>5.8551909174255422E-2</c:v>
                </c:pt>
                <c:pt idx="36">
                  <c:v>5.2133962438408551E-2</c:v>
                </c:pt>
                <c:pt idx="37">
                  <c:v>4.5799521707250948E-2</c:v>
                </c:pt>
                <c:pt idx="38">
                  <c:v>3.960272884433573E-2</c:v>
                </c:pt>
                <c:pt idx="39">
                  <c:v>3.3600258391912545E-2</c:v>
                </c:pt>
                <c:pt idx="40">
                  <c:v>2.7852847551357404E-2</c:v>
                </c:pt>
                <c:pt idx="41">
                  <c:v>2.2426686518555054E-2</c:v>
                </c:pt>
                <c:pt idx="42">
                  <c:v>1.7394726177812E-2</c:v>
                </c:pt>
                <c:pt idx="43">
                  <c:v>1.2837957016117021E-2</c:v>
                </c:pt>
                <c:pt idx="44">
                  <c:v>8.846708581171361E-3</c:v>
                </c:pt>
                <c:pt idx="45">
                  <c:v>5.5220141240487648E-3</c:v>
                </c:pt>
                <c:pt idx="46">
                  <c:v>2.977081050854714E-3</c:v>
                </c:pt>
                <c:pt idx="47">
                  <c:v>1.338904922291162E-3</c:v>
                </c:pt>
                <c:pt idx="48">
                  <c:v>7.5006320351848671E-4</c:v>
                </c:pt>
                <c:pt idx="49">
                  <c:v>7.5000000000000002E-4</c:v>
                </c:pt>
                <c:pt idx="50">
                  <c:v>7.5000000000000002E-4</c:v>
                </c:pt>
                <c:pt idx="51">
                  <c:v>7.5000000000000002E-4</c:v>
                </c:pt>
                <c:pt idx="52">
                  <c:v>7.5000000000000002E-4</c:v>
                </c:pt>
                <c:pt idx="53">
                  <c:v>7.5000000000000002E-4</c:v>
                </c:pt>
                <c:pt idx="54">
                  <c:v>7.5000000000000002E-4</c:v>
                </c:pt>
                <c:pt idx="55">
                  <c:v>7.5000000000000002E-4</c:v>
                </c:pt>
                <c:pt idx="56">
                  <c:v>7.5000000000000002E-4</c:v>
                </c:pt>
                <c:pt idx="57">
                  <c:v>7.5000000000000002E-4</c:v>
                </c:pt>
                <c:pt idx="58">
                  <c:v>7.5000000000000002E-4</c:v>
                </c:pt>
                <c:pt idx="59">
                  <c:v>7.5000000000000002E-4</c:v>
                </c:pt>
                <c:pt idx="60">
                  <c:v>7.5000000000000002E-4</c:v>
                </c:pt>
                <c:pt idx="61">
                  <c:v>7.5000000000000002E-4</c:v>
                </c:pt>
                <c:pt idx="62">
                  <c:v>7.5000000000000002E-4</c:v>
                </c:pt>
                <c:pt idx="63">
                  <c:v>7.5000000000000002E-4</c:v>
                </c:pt>
                <c:pt idx="64">
                  <c:v>7.5000000000000002E-4</c:v>
                </c:pt>
                <c:pt idx="65">
                  <c:v>7.5000000000000002E-4</c:v>
                </c:pt>
                <c:pt idx="66">
                  <c:v>7.5000000000000002E-4</c:v>
                </c:pt>
                <c:pt idx="67">
                  <c:v>7.5000000000000002E-4</c:v>
                </c:pt>
                <c:pt idx="68">
                  <c:v>7.5000000000000002E-4</c:v>
                </c:pt>
                <c:pt idx="69">
                  <c:v>7.5000000000000002E-4</c:v>
                </c:pt>
                <c:pt idx="70">
                  <c:v>7.5000000000000002E-4</c:v>
                </c:pt>
                <c:pt idx="71">
                  <c:v>7.5000000000000002E-4</c:v>
                </c:pt>
                <c:pt idx="72">
                  <c:v>7.5000000000000002E-4</c:v>
                </c:pt>
                <c:pt idx="73">
                  <c:v>7.5000000000000002E-4</c:v>
                </c:pt>
                <c:pt idx="74">
                  <c:v>7.5000000000000002E-4</c:v>
                </c:pt>
                <c:pt idx="75">
                  <c:v>7.5000000000000002E-4</c:v>
                </c:pt>
                <c:pt idx="76">
                  <c:v>7.5000000000000002E-4</c:v>
                </c:pt>
                <c:pt idx="77">
                  <c:v>7.5000000000000002E-4</c:v>
                </c:pt>
                <c:pt idx="78">
                  <c:v>7.5000000000000002E-4</c:v>
                </c:pt>
                <c:pt idx="79">
                  <c:v>7.5000000000000002E-4</c:v>
                </c:pt>
                <c:pt idx="80">
                  <c:v>7.5000000000000002E-4</c:v>
                </c:pt>
                <c:pt idx="81">
                  <c:v>7.5000000000000002E-4</c:v>
                </c:pt>
                <c:pt idx="82">
                  <c:v>7.5000000000000002E-4</c:v>
                </c:pt>
                <c:pt idx="83">
                  <c:v>7.5000000000000002E-4</c:v>
                </c:pt>
                <c:pt idx="84">
                  <c:v>7.5000000000000002E-4</c:v>
                </c:pt>
                <c:pt idx="85">
                  <c:v>7.5000000000000002E-4</c:v>
                </c:pt>
                <c:pt idx="86">
                  <c:v>7.5000000000000002E-4</c:v>
                </c:pt>
                <c:pt idx="87">
                  <c:v>7.5000000000000002E-4</c:v>
                </c:pt>
                <c:pt idx="88">
                  <c:v>7.5000000000000002E-4</c:v>
                </c:pt>
                <c:pt idx="89">
                  <c:v>7.5000000000000002E-4</c:v>
                </c:pt>
                <c:pt idx="90">
                  <c:v>7.5000000000000002E-4</c:v>
                </c:pt>
                <c:pt idx="91">
                  <c:v>7.5000000000000002E-4</c:v>
                </c:pt>
                <c:pt idx="92">
                  <c:v>7.5000000000000002E-4</c:v>
                </c:pt>
                <c:pt idx="93">
                  <c:v>7.5000000000000002E-4</c:v>
                </c:pt>
                <c:pt idx="94">
                  <c:v>7.5000000000000002E-4</c:v>
                </c:pt>
                <c:pt idx="95">
                  <c:v>7.5000000000000002E-4</c:v>
                </c:pt>
                <c:pt idx="96">
                  <c:v>7.5000000000000002E-4</c:v>
                </c:pt>
                <c:pt idx="97">
                  <c:v>7.5000000000000002E-4</c:v>
                </c:pt>
                <c:pt idx="98">
                  <c:v>7.5000000000000002E-4</c:v>
                </c:pt>
                <c:pt idx="99">
                  <c:v>7.5000000000000002E-4</c:v>
                </c:pt>
                <c:pt idx="100">
                  <c:v>7.5000000000000002E-4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95-4633-9473-E31ABE02A80A}"/>
            </c:ext>
          </c:extLst>
        </c:ser>
        <c:ser>
          <c:idx val="1"/>
          <c:order val="1"/>
          <c:tx>
            <c:strRef>
              <c:f>Foglio1!$X$2</c:f>
              <c:strCache>
                <c:ptCount val="1"/>
                <c:pt idx="0">
                  <c:v>Y= 5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Foglio1!$Y$4:$Y$104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0.499999999999999</c:v>
                </c:pt>
                <c:pt idx="51">
                  <c:v>0.50999999999999901</c:v>
                </c:pt>
                <c:pt idx="52">
                  <c:v>0.51999999999999902</c:v>
                </c:pt>
                <c:pt idx="53">
                  <c:v>0.52999999999999903</c:v>
                </c:pt>
                <c:pt idx="54">
                  <c:v>0.53999999999999904</c:v>
                </c:pt>
                <c:pt idx="55">
                  <c:v>0.54999999999999905</c:v>
                </c:pt>
                <c:pt idx="56">
                  <c:v>0.55999999999999905</c:v>
                </c:pt>
                <c:pt idx="57">
                  <c:v>0.56999999999999895</c:v>
                </c:pt>
                <c:pt idx="58">
                  <c:v>0.57999999999999896</c:v>
                </c:pt>
                <c:pt idx="59">
                  <c:v>0.58999999999999897</c:v>
                </c:pt>
                <c:pt idx="60">
                  <c:v>0.59999999999999898</c:v>
                </c:pt>
                <c:pt idx="61">
                  <c:v>0.60999999999999899</c:v>
                </c:pt>
                <c:pt idx="62">
                  <c:v>0.619999999999999</c:v>
                </c:pt>
                <c:pt idx="63">
                  <c:v>0.62999999999999901</c:v>
                </c:pt>
                <c:pt idx="64">
                  <c:v>0.63999999999999901</c:v>
                </c:pt>
                <c:pt idx="65">
                  <c:v>0.64999999999999902</c:v>
                </c:pt>
                <c:pt idx="66">
                  <c:v>0.65999999999999903</c:v>
                </c:pt>
                <c:pt idx="67">
                  <c:v>0.66999999999999904</c:v>
                </c:pt>
                <c:pt idx="68">
                  <c:v>0.67999999999999905</c:v>
                </c:pt>
                <c:pt idx="69">
                  <c:v>0.68999999999999895</c:v>
                </c:pt>
                <c:pt idx="70">
                  <c:v>0.69999999999999896</c:v>
                </c:pt>
                <c:pt idx="71">
                  <c:v>0.70999999999999897</c:v>
                </c:pt>
                <c:pt idx="72">
                  <c:v>0.71999999999999897</c:v>
                </c:pt>
                <c:pt idx="73">
                  <c:v>0.72999999999999898</c:v>
                </c:pt>
                <c:pt idx="74">
                  <c:v>0.73999999999999899</c:v>
                </c:pt>
                <c:pt idx="75">
                  <c:v>0.749999999999999</c:v>
                </c:pt>
                <c:pt idx="76">
                  <c:v>0.75999999999999901</c:v>
                </c:pt>
                <c:pt idx="77">
                  <c:v>0.76999999999999902</c:v>
                </c:pt>
                <c:pt idx="78">
                  <c:v>0.77999999999999903</c:v>
                </c:pt>
                <c:pt idx="79">
                  <c:v>0.78999999999999904</c:v>
                </c:pt>
                <c:pt idx="80">
                  <c:v>0.79999999999999905</c:v>
                </c:pt>
                <c:pt idx="81">
                  <c:v>0.80999999999999905</c:v>
                </c:pt>
                <c:pt idx="82">
                  <c:v>0.81999999999999895</c:v>
                </c:pt>
                <c:pt idx="83">
                  <c:v>0.82999999999999896</c:v>
                </c:pt>
                <c:pt idx="84">
                  <c:v>0.83999999999999897</c:v>
                </c:pt>
                <c:pt idx="85">
                  <c:v>0.84999999999999898</c:v>
                </c:pt>
                <c:pt idx="86">
                  <c:v>0.85999999999999899</c:v>
                </c:pt>
                <c:pt idx="87">
                  <c:v>0.869999999999999</c:v>
                </c:pt>
                <c:pt idx="88">
                  <c:v>0.87999999999999901</c:v>
                </c:pt>
                <c:pt idx="89">
                  <c:v>0.88999999999999901</c:v>
                </c:pt>
                <c:pt idx="90">
                  <c:v>0.89999999999999902</c:v>
                </c:pt>
                <c:pt idx="91">
                  <c:v>0.90999999999999903</c:v>
                </c:pt>
                <c:pt idx="92">
                  <c:v>0.91999999999999904</c:v>
                </c:pt>
                <c:pt idx="93">
                  <c:v>0.92999999999999905</c:v>
                </c:pt>
                <c:pt idx="94">
                  <c:v>0.93999999999999895</c:v>
                </c:pt>
                <c:pt idx="95">
                  <c:v>0.94999999999999896</c:v>
                </c:pt>
                <c:pt idx="96">
                  <c:v>0.95999999999999897</c:v>
                </c:pt>
                <c:pt idx="97">
                  <c:v>0.96999999999999897</c:v>
                </c:pt>
                <c:pt idx="98">
                  <c:v>0.97999999999999898</c:v>
                </c:pt>
                <c:pt idx="99">
                  <c:v>0.98999999999999899</c:v>
                </c:pt>
                <c:pt idx="100">
                  <c:v>0.999999999999999</c:v>
                </c:pt>
              </c:numCache>
            </c:numRef>
          </c:xVal>
          <c:yVal>
            <c:numRef>
              <c:f>Foglio1!$AC$4:$AC$104</c:f>
              <c:numCache>
                <c:formatCode>General</c:formatCode>
                <c:ptCount val="101"/>
                <c:pt idx="0">
                  <c:v>7.5000000000000002E-4</c:v>
                </c:pt>
                <c:pt idx="1">
                  <c:v>7.5000000000000002E-4</c:v>
                </c:pt>
                <c:pt idx="2">
                  <c:v>7.5000000000000002E-4</c:v>
                </c:pt>
                <c:pt idx="3">
                  <c:v>7.5000000000000002E-4</c:v>
                </c:pt>
                <c:pt idx="4">
                  <c:v>7.5000000000000002E-4</c:v>
                </c:pt>
                <c:pt idx="5">
                  <c:v>9.5016014367069635E-4</c:v>
                </c:pt>
                <c:pt idx="6">
                  <c:v>2.6749368956626829E-2</c:v>
                </c:pt>
                <c:pt idx="7">
                  <c:v>8.0424209824336651E-2</c:v>
                </c:pt>
                <c:pt idx="8">
                  <c:v>0.1410747204312279</c:v>
                </c:pt>
                <c:pt idx="9">
                  <c:v>0.19386030435695173</c:v>
                </c:pt>
                <c:pt idx="10">
                  <c:v>0.23123285787725179</c:v>
                </c:pt>
                <c:pt idx="11">
                  <c:v>0.25141140679416579</c:v>
                </c:pt>
                <c:pt idx="12">
                  <c:v>0.25611232100478176</c:v>
                </c:pt>
                <c:pt idx="13">
                  <c:v>0.24858120012363183</c:v>
                </c:pt>
                <c:pt idx="14">
                  <c:v>0.2322798372161344</c:v>
                </c:pt>
                <c:pt idx="15">
                  <c:v>0.21020924724292958</c:v>
                </c:pt>
                <c:pt idx="16">
                  <c:v>0.18469646638213894</c:v>
                </c:pt>
                <c:pt idx="17">
                  <c:v>0.15744880870486438</c:v>
                </c:pt>
                <c:pt idx="18">
                  <c:v>0.12971968954381755</c:v>
                </c:pt>
                <c:pt idx="19">
                  <c:v>0.10248960494526187</c:v>
                </c:pt>
                <c:pt idx="20">
                  <c:v>7.6617620755597859E-2</c:v>
                </c:pt>
                <c:pt idx="21">
                  <c:v>5.2952631930957401E-2</c:v>
                </c:pt>
                <c:pt idx="22">
                  <c:v>3.2410544643986322E-2</c:v>
                </c:pt>
                <c:pt idx="23">
                  <c:v>1.6028836452327788E-2</c:v>
                </c:pt>
                <c:pt idx="24">
                  <c:v>5.0092819136980746E-3</c:v>
                </c:pt>
                <c:pt idx="25">
                  <c:v>7.5693215740943139E-4</c:v>
                </c:pt>
                <c:pt idx="26">
                  <c:v>7.5000000000000002E-4</c:v>
                </c:pt>
                <c:pt idx="27">
                  <c:v>7.5000000000000002E-4</c:v>
                </c:pt>
                <c:pt idx="28">
                  <c:v>7.5000000000000002E-4</c:v>
                </c:pt>
                <c:pt idx="29">
                  <c:v>7.5000000000000002E-4</c:v>
                </c:pt>
                <c:pt idx="30">
                  <c:v>7.5000000000000002E-4</c:v>
                </c:pt>
                <c:pt idx="31">
                  <c:v>7.5000000000000002E-4</c:v>
                </c:pt>
                <c:pt idx="32">
                  <c:v>7.5000000000000002E-4</c:v>
                </c:pt>
                <c:pt idx="33">
                  <c:v>7.5000000000000002E-4</c:v>
                </c:pt>
                <c:pt idx="34">
                  <c:v>7.5000000000000002E-4</c:v>
                </c:pt>
                <c:pt idx="35">
                  <c:v>7.5000000000000002E-4</c:v>
                </c:pt>
                <c:pt idx="36">
                  <c:v>7.5000000000000002E-4</c:v>
                </c:pt>
                <c:pt idx="37">
                  <c:v>7.5000000000000002E-4</c:v>
                </c:pt>
                <c:pt idx="38">
                  <c:v>7.5000000000000002E-4</c:v>
                </c:pt>
                <c:pt idx="39">
                  <c:v>7.5000000000000002E-4</c:v>
                </c:pt>
                <c:pt idx="40">
                  <c:v>7.5000000000000002E-4</c:v>
                </c:pt>
                <c:pt idx="41">
                  <c:v>7.5000000000000002E-4</c:v>
                </c:pt>
                <c:pt idx="42">
                  <c:v>7.5000000000000002E-4</c:v>
                </c:pt>
                <c:pt idx="43">
                  <c:v>7.5000000000000002E-4</c:v>
                </c:pt>
                <c:pt idx="44">
                  <c:v>7.5000000000000002E-4</c:v>
                </c:pt>
                <c:pt idx="45">
                  <c:v>7.5000000000000002E-4</c:v>
                </c:pt>
                <c:pt idx="46">
                  <c:v>7.5000000000000002E-4</c:v>
                </c:pt>
                <c:pt idx="47">
                  <c:v>7.5000000000000002E-4</c:v>
                </c:pt>
                <c:pt idx="48">
                  <c:v>7.5000000000000002E-4</c:v>
                </c:pt>
                <c:pt idx="49">
                  <c:v>7.5000000000000002E-4</c:v>
                </c:pt>
                <c:pt idx="50">
                  <c:v>7.5000000000000002E-4</c:v>
                </c:pt>
                <c:pt idx="51">
                  <c:v>7.5000000000000002E-4</c:v>
                </c:pt>
                <c:pt idx="52">
                  <c:v>7.5000000000000002E-4</c:v>
                </c:pt>
                <c:pt idx="53">
                  <c:v>7.5000000000000002E-4</c:v>
                </c:pt>
                <c:pt idx="54">
                  <c:v>7.5000000000000002E-4</c:v>
                </c:pt>
                <c:pt idx="55">
                  <c:v>7.5000000000000002E-4</c:v>
                </c:pt>
                <c:pt idx="56">
                  <c:v>7.5000000000000002E-4</c:v>
                </c:pt>
                <c:pt idx="57">
                  <c:v>7.5000000000000002E-4</c:v>
                </c:pt>
                <c:pt idx="58">
                  <c:v>7.5000000000000002E-4</c:v>
                </c:pt>
                <c:pt idx="59">
                  <c:v>7.5000000000000002E-4</c:v>
                </c:pt>
                <c:pt idx="60">
                  <c:v>7.5000000000000002E-4</c:v>
                </c:pt>
                <c:pt idx="61">
                  <c:v>7.5000000000000002E-4</c:v>
                </c:pt>
                <c:pt idx="62">
                  <c:v>7.5000000000000002E-4</c:v>
                </c:pt>
                <c:pt idx="63">
                  <c:v>7.5000000000000002E-4</c:v>
                </c:pt>
                <c:pt idx="64">
                  <c:v>7.5000000000000002E-4</c:v>
                </c:pt>
                <c:pt idx="65">
                  <c:v>7.5000000000000002E-4</c:v>
                </c:pt>
                <c:pt idx="66">
                  <c:v>7.5000000000000002E-4</c:v>
                </c:pt>
                <c:pt idx="67">
                  <c:v>7.5000000000000002E-4</c:v>
                </c:pt>
                <c:pt idx="68">
                  <c:v>7.5000000000000002E-4</c:v>
                </c:pt>
                <c:pt idx="69">
                  <c:v>7.5000000000000002E-4</c:v>
                </c:pt>
                <c:pt idx="70">
                  <c:v>7.5000000000000002E-4</c:v>
                </c:pt>
                <c:pt idx="71">
                  <c:v>7.5000000000000002E-4</c:v>
                </c:pt>
                <c:pt idx="72">
                  <c:v>7.5000000000000002E-4</c:v>
                </c:pt>
                <c:pt idx="73">
                  <c:v>7.5000000000000002E-4</c:v>
                </c:pt>
                <c:pt idx="74">
                  <c:v>7.5000000000000002E-4</c:v>
                </c:pt>
                <c:pt idx="75">
                  <c:v>7.5000000000000002E-4</c:v>
                </c:pt>
                <c:pt idx="76">
                  <c:v>7.5000000000000002E-4</c:v>
                </c:pt>
                <c:pt idx="77">
                  <c:v>7.5000000000000002E-4</c:v>
                </c:pt>
                <c:pt idx="78">
                  <c:v>7.5000000000000002E-4</c:v>
                </c:pt>
                <c:pt idx="79">
                  <c:v>7.5000000000000002E-4</c:v>
                </c:pt>
                <c:pt idx="80">
                  <c:v>7.5000000000000002E-4</c:v>
                </c:pt>
                <c:pt idx="81">
                  <c:v>7.5000000000000002E-4</c:v>
                </c:pt>
                <c:pt idx="82">
                  <c:v>7.5000000000000002E-4</c:v>
                </c:pt>
                <c:pt idx="83">
                  <c:v>7.5000000000000002E-4</c:v>
                </c:pt>
                <c:pt idx="84">
                  <c:v>7.5000000000000002E-4</c:v>
                </c:pt>
                <c:pt idx="85">
                  <c:v>7.5000000000000002E-4</c:v>
                </c:pt>
                <c:pt idx="86">
                  <c:v>7.5000000000000002E-4</c:v>
                </c:pt>
                <c:pt idx="87">
                  <c:v>7.5000000000000002E-4</c:v>
                </c:pt>
                <c:pt idx="88">
                  <c:v>7.5000000000000002E-4</c:v>
                </c:pt>
                <c:pt idx="89">
                  <c:v>7.5000000000000002E-4</c:v>
                </c:pt>
                <c:pt idx="90">
                  <c:v>7.5000000000000002E-4</c:v>
                </c:pt>
                <c:pt idx="91">
                  <c:v>7.5000000000000002E-4</c:v>
                </c:pt>
                <c:pt idx="92">
                  <c:v>7.5000000000000002E-4</c:v>
                </c:pt>
                <c:pt idx="93">
                  <c:v>7.5000000000000002E-4</c:v>
                </c:pt>
                <c:pt idx="94">
                  <c:v>7.5000000000000002E-4</c:v>
                </c:pt>
                <c:pt idx="95">
                  <c:v>7.5000000000000002E-4</c:v>
                </c:pt>
                <c:pt idx="96">
                  <c:v>7.5000000000000002E-4</c:v>
                </c:pt>
                <c:pt idx="97">
                  <c:v>7.5000000000000002E-4</c:v>
                </c:pt>
                <c:pt idx="98">
                  <c:v>7.5000000000000002E-4</c:v>
                </c:pt>
                <c:pt idx="99">
                  <c:v>7.5000000000000002E-4</c:v>
                </c:pt>
                <c:pt idx="100">
                  <c:v>7.5000000000000002E-4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95-4633-9473-E31ABE02A80A}"/>
            </c:ext>
          </c:extLst>
        </c:ser>
        <c:ser>
          <c:idx val="0"/>
          <c:order val="2"/>
          <c:tx>
            <c:strRef>
              <c:f>Foglio1!$K$2</c:f>
              <c:strCache>
                <c:ptCount val="1"/>
                <c:pt idx="0">
                  <c:v>Y= 10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Foglio1!$L$4:$L$2005</c:f>
              <c:numCache>
                <c:formatCode>General</c:formatCode>
                <c:ptCount val="200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0.499999999999999</c:v>
                </c:pt>
                <c:pt idx="51">
                  <c:v>0.50999999999999901</c:v>
                </c:pt>
                <c:pt idx="52">
                  <c:v>0.51999999999999902</c:v>
                </c:pt>
                <c:pt idx="53">
                  <c:v>0.52999999999999903</c:v>
                </c:pt>
                <c:pt idx="54">
                  <c:v>0.53999999999999904</c:v>
                </c:pt>
                <c:pt idx="55">
                  <c:v>0.54999999999999905</c:v>
                </c:pt>
                <c:pt idx="56">
                  <c:v>0.55999999999999905</c:v>
                </c:pt>
                <c:pt idx="57">
                  <c:v>0.56999999999999895</c:v>
                </c:pt>
                <c:pt idx="58">
                  <c:v>0.57999999999999896</c:v>
                </c:pt>
                <c:pt idx="59">
                  <c:v>0.58999999999999897</c:v>
                </c:pt>
                <c:pt idx="60">
                  <c:v>0.59999999999999898</c:v>
                </c:pt>
                <c:pt idx="61">
                  <c:v>0.60999999999999899</c:v>
                </c:pt>
                <c:pt idx="62">
                  <c:v>0.619999999999999</c:v>
                </c:pt>
                <c:pt idx="63">
                  <c:v>0.62999999999999901</c:v>
                </c:pt>
                <c:pt idx="64">
                  <c:v>0.63999999999999901</c:v>
                </c:pt>
                <c:pt idx="65">
                  <c:v>0.64999999999999902</c:v>
                </c:pt>
                <c:pt idx="66">
                  <c:v>0.65999999999999903</c:v>
                </c:pt>
                <c:pt idx="67">
                  <c:v>0.66999999999999904</c:v>
                </c:pt>
                <c:pt idx="68">
                  <c:v>0.67999999999999905</c:v>
                </c:pt>
                <c:pt idx="69">
                  <c:v>0.68999999999999895</c:v>
                </c:pt>
                <c:pt idx="70">
                  <c:v>0.69999999999999896</c:v>
                </c:pt>
                <c:pt idx="71">
                  <c:v>0.70999999999999897</c:v>
                </c:pt>
                <c:pt idx="72">
                  <c:v>0.71999999999999897</c:v>
                </c:pt>
                <c:pt idx="73">
                  <c:v>0.72999999999999898</c:v>
                </c:pt>
                <c:pt idx="74">
                  <c:v>0.73999999999999899</c:v>
                </c:pt>
                <c:pt idx="75">
                  <c:v>0.749999999999999</c:v>
                </c:pt>
                <c:pt idx="76">
                  <c:v>0.75999999999999901</c:v>
                </c:pt>
                <c:pt idx="77">
                  <c:v>0.76999999999999902</c:v>
                </c:pt>
                <c:pt idx="78">
                  <c:v>0.77999999999999903</c:v>
                </c:pt>
                <c:pt idx="79">
                  <c:v>0.78999999999999904</c:v>
                </c:pt>
                <c:pt idx="80">
                  <c:v>0.79999999999999905</c:v>
                </c:pt>
                <c:pt idx="81">
                  <c:v>0.80999999999999905</c:v>
                </c:pt>
                <c:pt idx="82">
                  <c:v>0.81999999999999895</c:v>
                </c:pt>
                <c:pt idx="83">
                  <c:v>0.82999999999999896</c:v>
                </c:pt>
                <c:pt idx="84">
                  <c:v>0.83999999999999897</c:v>
                </c:pt>
                <c:pt idx="85">
                  <c:v>0.84999999999999898</c:v>
                </c:pt>
                <c:pt idx="86">
                  <c:v>0.85999999999999899</c:v>
                </c:pt>
                <c:pt idx="87">
                  <c:v>0.869999999999999</c:v>
                </c:pt>
                <c:pt idx="88">
                  <c:v>0.87999999999999901</c:v>
                </c:pt>
                <c:pt idx="89">
                  <c:v>0.88999999999999901</c:v>
                </c:pt>
                <c:pt idx="90">
                  <c:v>0.89999999999999902</c:v>
                </c:pt>
                <c:pt idx="91">
                  <c:v>0.90999999999999903</c:v>
                </c:pt>
                <c:pt idx="92">
                  <c:v>0.91999999999999904</c:v>
                </c:pt>
                <c:pt idx="93">
                  <c:v>0.92999999999999905</c:v>
                </c:pt>
                <c:pt idx="94">
                  <c:v>0.93999999999999895</c:v>
                </c:pt>
                <c:pt idx="95">
                  <c:v>0.94999999999999896</c:v>
                </c:pt>
                <c:pt idx="96">
                  <c:v>0.95999999999999897</c:v>
                </c:pt>
                <c:pt idx="97">
                  <c:v>0.96999999999999897</c:v>
                </c:pt>
                <c:pt idx="98">
                  <c:v>0.97999999999999898</c:v>
                </c:pt>
                <c:pt idx="99">
                  <c:v>0.98999999999999899</c:v>
                </c:pt>
                <c:pt idx="100">
                  <c:v>0.999999999999999</c:v>
                </c:pt>
              </c:numCache>
            </c:numRef>
          </c:xVal>
          <c:yVal>
            <c:numRef>
              <c:f>Foglio1!$P$4:$P$2500</c:f>
              <c:numCache>
                <c:formatCode>General</c:formatCode>
                <c:ptCount val="2497"/>
                <c:pt idx="0">
                  <c:v>7.5000000000000002E-4</c:v>
                </c:pt>
                <c:pt idx="1">
                  <c:v>7.5000000000000002E-4</c:v>
                </c:pt>
                <c:pt idx="2">
                  <c:v>7.5000000000000002E-4</c:v>
                </c:pt>
                <c:pt idx="3">
                  <c:v>7.5000000000000002E-4</c:v>
                </c:pt>
                <c:pt idx="4">
                  <c:v>6.3811609125589714E-3</c:v>
                </c:pt>
                <c:pt idx="5">
                  <c:v>8.1424825529784403E-2</c:v>
                </c:pt>
                <c:pt idx="6">
                  <c:v>0.1919191610165035</c:v>
                </c:pt>
                <c:pt idx="7">
                  <c:v>0.28587427853207287</c:v>
                </c:pt>
                <c:pt idx="8">
                  <c:v>0.34010331935323895</c:v>
                </c:pt>
                <c:pt idx="9">
                  <c:v>0.35385970306559866</c:v>
                </c:pt>
                <c:pt idx="10">
                  <c:v>0.33683923742509447</c:v>
                </c:pt>
                <c:pt idx="11">
                  <c:v>0.30040663110790827</c:v>
                </c:pt>
                <c:pt idx="12">
                  <c:v>0.25364888553844167</c:v>
                </c:pt>
                <c:pt idx="13">
                  <c:v>0.20275329080332102</c:v>
                </c:pt>
                <c:pt idx="14">
                  <c:v>0.15181536965224168</c:v>
                </c:pt>
                <c:pt idx="15">
                  <c:v>0.10386632130203491</c:v>
                </c:pt>
                <c:pt idx="16">
                  <c:v>6.1647359424613912E-2</c:v>
                </c:pt>
                <c:pt idx="17">
                  <c:v>2.808630413069867E-2</c:v>
                </c:pt>
                <c:pt idx="18">
                  <c:v>6.578889257099727E-3</c:v>
                </c:pt>
                <c:pt idx="19">
                  <c:v>7.5000000000000002E-4</c:v>
                </c:pt>
                <c:pt idx="20">
                  <c:v>7.5000000000000002E-4</c:v>
                </c:pt>
                <c:pt idx="21">
                  <c:v>7.5000000000000002E-4</c:v>
                </c:pt>
                <c:pt idx="22">
                  <c:v>7.5000000000000002E-4</c:v>
                </c:pt>
                <c:pt idx="23">
                  <c:v>7.5000000000000002E-4</c:v>
                </c:pt>
                <c:pt idx="24">
                  <c:v>7.5000000000000002E-4</c:v>
                </c:pt>
                <c:pt idx="25">
                  <c:v>7.5000000000000002E-4</c:v>
                </c:pt>
                <c:pt idx="26">
                  <c:v>7.5000000000000002E-4</c:v>
                </c:pt>
                <c:pt idx="27">
                  <c:v>7.5000000000000002E-4</c:v>
                </c:pt>
                <c:pt idx="28">
                  <c:v>7.5000000000000002E-4</c:v>
                </c:pt>
                <c:pt idx="29">
                  <c:v>7.5000000000000002E-4</c:v>
                </c:pt>
                <c:pt idx="30">
                  <c:v>7.5000000000000002E-4</c:v>
                </c:pt>
                <c:pt idx="31">
                  <c:v>7.5000000000000002E-4</c:v>
                </c:pt>
                <c:pt idx="32">
                  <c:v>7.5000000000000002E-4</c:v>
                </c:pt>
                <c:pt idx="33">
                  <c:v>7.5000000000000002E-4</c:v>
                </c:pt>
                <c:pt idx="34">
                  <c:v>7.5000000000000002E-4</c:v>
                </c:pt>
                <c:pt idx="35">
                  <c:v>7.5000000000000002E-4</c:v>
                </c:pt>
                <c:pt idx="36">
                  <c:v>7.5000000000000002E-4</c:v>
                </c:pt>
                <c:pt idx="37">
                  <c:v>7.5000000000000002E-4</c:v>
                </c:pt>
                <c:pt idx="38">
                  <c:v>7.5000000000000002E-4</c:v>
                </c:pt>
                <c:pt idx="39">
                  <c:v>7.5000000000000002E-4</c:v>
                </c:pt>
                <c:pt idx="40">
                  <c:v>7.5000000000000002E-4</c:v>
                </c:pt>
                <c:pt idx="41">
                  <c:v>7.5000000000000002E-4</c:v>
                </c:pt>
                <c:pt idx="42">
                  <c:v>7.5000000000000002E-4</c:v>
                </c:pt>
                <c:pt idx="43">
                  <c:v>7.5000000000000002E-4</c:v>
                </c:pt>
                <c:pt idx="44">
                  <c:v>7.5000000000000002E-4</c:v>
                </c:pt>
                <c:pt idx="45">
                  <c:v>7.5000000000000002E-4</c:v>
                </c:pt>
                <c:pt idx="46">
                  <c:v>7.5000000000000002E-4</c:v>
                </c:pt>
                <c:pt idx="47">
                  <c:v>7.5000000000000002E-4</c:v>
                </c:pt>
                <c:pt idx="48">
                  <c:v>7.5000000000000002E-4</c:v>
                </c:pt>
                <c:pt idx="49">
                  <c:v>7.5000000000000002E-4</c:v>
                </c:pt>
                <c:pt idx="50">
                  <c:v>7.5000000000000002E-4</c:v>
                </c:pt>
                <c:pt idx="51">
                  <c:v>7.5000000000000002E-4</c:v>
                </c:pt>
                <c:pt idx="52">
                  <c:v>7.5000000000000002E-4</c:v>
                </c:pt>
                <c:pt idx="53">
                  <c:v>7.5000000000000002E-4</c:v>
                </c:pt>
                <c:pt idx="54">
                  <c:v>7.5000000000000002E-4</c:v>
                </c:pt>
                <c:pt idx="55">
                  <c:v>7.5000000000000002E-4</c:v>
                </c:pt>
                <c:pt idx="56">
                  <c:v>7.5000000000000002E-4</c:v>
                </c:pt>
                <c:pt idx="57">
                  <c:v>7.5000000000000002E-4</c:v>
                </c:pt>
                <c:pt idx="58">
                  <c:v>7.5000000000000002E-4</c:v>
                </c:pt>
                <c:pt idx="59">
                  <c:v>7.5000000000000002E-4</c:v>
                </c:pt>
                <c:pt idx="60">
                  <c:v>7.5000000000000002E-4</c:v>
                </c:pt>
                <c:pt idx="61">
                  <c:v>7.5000000000000002E-4</c:v>
                </c:pt>
                <c:pt idx="62">
                  <c:v>7.5000000000000002E-4</c:v>
                </c:pt>
                <c:pt idx="63">
                  <c:v>7.5000000000000002E-4</c:v>
                </c:pt>
                <c:pt idx="64">
                  <c:v>7.5000000000000002E-4</c:v>
                </c:pt>
                <c:pt idx="65">
                  <c:v>7.5000000000000002E-4</c:v>
                </c:pt>
                <c:pt idx="66">
                  <c:v>7.5000000000000002E-4</c:v>
                </c:pt>
                <c:pt idx="67">
                  <c:v>7.5000000000000002E-4</c:v>
                </c:pt>
                <c:pt idx="68">
                  <c:v>7.5000000000000002E-4</c:v>
                </c:pt>
                <c:pt idx="69">
                  <c:v>7.5000000000000002E-4</c:v>
                </c:pt>
                <c:pt idx="70">
                  <c:v>7.5000000000000002E-4</c:v>
                </c:pt>
                <c:pt idx="71">
                  <c:v>7.5000000000000002E-4</c:v>
                </c:pt>
                <c:pt idx="72">
                  <c:v>7.5000000000000002E-4</c:v>
                </c:pt>
                <c:pt idx="73">
                  <c:v>7.5000000000000002E-4</c:v>
                </c:pt>
                <c:pt idx="74">
                  <c:v>7.5000000000000002E-4</c:v>
                </c:pt>
                <c:pt idx="75">
                  <c:v>7.5000000000000002E-4</c:v>
                </c:pt>
                <c:pt idx="76">
                  <c:v>7.5000000000000002E-4</c:v>
                </c:pt>
                <c:pt idx="77">
                  <c:v>7.5000000000000002E-4</c:v>
                </c:pt>
                <c:pt idx="78">
                  <c:v>7.5000000000000002E-4</c:v>
                </c:pt>
                <c:pt idx="79">
                  <c:v>7.5000000000000002E-4</c:v>
                </c:pt>
                <c:pt idx="80">
                  <c:v>7.5000000000000002E-4</c:v>
                </c:pt>
                <c:pt idx="81">
                  <c:v>7.5000000000000002E-4</c:v>
                </c:pt>
                <c:pt idx="82">
                  <c:v>7.5000000000000002E-4</c:v>
                </c:pt>
                <c:pt idx="83">
                  <c:v>7.5000000000000002E-4</c:v>
                </c:pt>
                <c:pt idx="84">
                  <c:v>7.5000000000000002E-4</c:v>
                </c:pt>
                <c:pt idx="85">
                  <c:v>7.5000000000000002E-4</c:v>
                </c:pt>
                <c:pt idx="86">
                  <c:v>7.5000000000000002E-4</c:v>
                </c:pt>
                <c:pt idx="87">
                  <c:v>7.5000000000000002E-4</c:v>
                </c:pt>
                <c:pt idx="88">
                  <c:v>7.5000000000000002E-4</c:v>
                </c:pt>
                <c:pt idx="89">
                  <c:v>7.5000000000000002E-4</c:v>
                </c:pt>
                <c:pt idx="90">
                  <c:v>7.5000000000000002E-4</c:v>
                </c:pt>
                <c:pt idx="91">
                  <c:v>7.5000000000000002E-4</c:v>
                </c:pt>
                <c:pt idx="92">
                  <c:v>7.5000000000000002E-4</c:v>
                </c:pt>
                <c:pt idx="93">
                  <c:v>7.5000000000000002E-4</c:v>
                </c:pt>
                <c:pt idx="94">
                  <c:v>7.5000000000000002E-4</c:v>
                </c:pt>
                <c:pt idx="95">
                  <c:v>7.5000000000000002E-4</c:v>
                </c:pt>
                <c:pt idx="96">
                  <c:v>7.5000000000000002E-4</c:v>
                </c:pt>
                <c:pt idx="97">
                  <c:v>7.5000000000000002E-4</c:v>
                </c:pt>
                <c:pt idx="98">
                  <c:v>7.5000000000000002E-4</c:v>
                </c:pt>
                <c:pt idx="99">
                  <c:v>7.5000000000000002E-4</c:v>
                </c:pt>
                <c:pt idx="100">
                  <c:v>7.5000000000000002E-4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90-4A80-8DD7-5A842BD7B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5229839"/>
        <c:axId val="1163334575"/>
      </c:scatterChart>
      <c:valAx>
        <c:axId val="1235229839"/>
        <c:scaling>
          <c:orientation val="minMax"/>
          <c:max val="0.60000000000000009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b="0" i="1"/>
                  <a:t>F</a:t>
                </a:r>
              </a:p>
            </c:rich>
          </c:tx>
          <c:layout>
            <c:manualLayout>
              <c:xMode val="edge"/>
              <c:yMode val="edge"/>
              <c:x val="0.81359815161598881"/>
              <c:y val="0.878188298991856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1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163334575"/>
        <c:crosses val="autoZero"/>
        <c:crossBetween val="midCat"/>
      </c:valAx>
      <c:valAx>
        <c:axId val="116333457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1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 b="0" i="1"/>
                  <a:t>k</a:t>
                </a:r>
                <a:r>
                  <a:rPr lang="it-IT" sz="900" b="0" i="1" baseline="-25000"/>
                  <a:t>s,d</a:t>
                </a:r>
                <a:r>
                  <a:rPr lang="it-IT" sz="900" b="0" i="0" baseline="0"/>
                  <a:t> (m)</a:t>
                </a:r>
                <a:endParaRPr lang="it-IT" sz="900" b="0" i="0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1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23522983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70868055555557"/>
          <c:y val="6.3500000000000001E-2"/>
          <c:w val="0.78771979166666661"/>
          <c:h val="0.88676215072314357"/>
        </c:manualLayout>
      </c:layout>
      <c:scatterChart>
        <c:scatterStyle val="lineMarker"/>
        <c:varyColors val="0"/>
        <c:ser>
          <c:idx val="2"/>
          <c:order val="0"/>
          <c:tx>
            <c:strRef>
              <c:f>Foglio1!$AK$2</c:f>
              <c:strCache>
                <c:ptCount val="1"/>
                <c:pt idx="0">
                  <c:v>Y= 1 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Foglio1!$AL$4:$AL$104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0.499999999999999</c:v>
                </c:pt>
                <c:pt idx="51">
                  <c:v>0.50999999999999901</c:v>
                </c:pt>
                <c:pt idx="52">
                  <c:v>0.51999999999999902</c:v>
                </c:pt>
                <c:pt idx="53">
                  <c:v>0.52999999999999903</c:v>
                </c:pt>
                <c:pt idx="54">
                  <c:v>0.53999999999999904</c:v>
                </c:pt>
                <c:pt idx="55">
                  <c:v>0.54999999999999905</c:v>
                </c:pt>
                <c:pt idx="56">
                  <c:v>0.55999999999999905</c:v>
                </c:pt>
                <c:pt idx="57">
                  <c:v>0.56999999999999895</c:v>
                </c:pt>
                <c:pt idx="58">
                  <c:v>0.57999999999999896</c:v>
                </c:pt>
                <c:pt idx="59">
                  <c:v>0.58999999999999897</c:v>
                </c:pt>
                <c:pt idx="60">
                  <c:v>0.59999999999999898</c:v>
                </c:pt>
                <c:pt idx="61">
                  <c:v>0.60999999999999899</c:v>
                </c:pt>
                <c:pt idx="62">
                  <c:v>0.619999999999999</c:v>
                </c:pt>
                <c:pt idx="63">
                  <c:v>0.62999999999999901</c:v>
                </c:pt>
                <c:pt idx="64">
                  <c:v>0.63999999999999901</c:v>
                </c:pt>
                <c:pt idx="65">
                  <c:v>0.64999999999999902</c:v>
                </c:pt>
                <c:pt idx="66">
                  <c:v>0.65999999999999903</c:v>
                </c:pt>
                <c:pt idx="67">
                  <c:v>0.66999999999999904</c:v>
                </c:pt>
                <c:pt idx="68">
                  <c:v>0.67999999999999905</c:v>
                </c:pt>
                <c:pt idx="69">
                  <c:v>0.68999999999999895</c:v>
                </c:pt>
                <c:pt idx="70">
                  <c:v>0.69999999999999896</c:v>
                </c:pt>
                <c:pt idx="71">
                  <c:v>0.70999999999999897</c:v>
                </c:pt>
                <c:pt idx="72">
                  <c:v>0.71999999999999897</c:v>
                </c:pt>
                <c:pt idx="73">
                  <c:v>0.72999999999999898</c:v>
                </c:pt>
                <c:pt idx="74">
                  <c:v>0.73999999999999899</c:v>
                </c:pt>
                <c:pt idx="75">
                  <c:v>0.749999999999999</c:v>
                </c:pt>
                <c:pt idx="76">
                  <c:v>0.75999999999999901</c:v>
                </c:pt>
                <c:pt idx="77">
                  <c:v>0.76999999999999902</c:v>
                </c:pt>
                <c:pt idx="78">
                  <c:v>0.77999999999999903</c:v>
                </c:pt>
                <c:pt idx="79">
                  <c:v>0.78999999999999904</c:v>
                </c:pt>
                <c:pt idx="80">
                  <c:v>0.79999999999999905</c:v>
                </c:pt>
                <c:pt idx="81">
                  <c:v>0.80999999999999905</c:v>
                </c:pt>
                <c:pt idx="82">
                  <c:v>0.81999999999999895</c:v>
                </c:pt>
                <c:pt idx="83">
                  <c:v>0.82999999999999896</c:v>
                </c:pt>
                <c:pt idx="84">
                  <c:v>0.83999999999999897</c:v>
                </c:pt>
                <c:pt idx="85">
                  <c:v>0.84999999999999898</c:v>
                </c:pt>
                <c:pt idx="86">
                  <c:v>0.85999999999999899</c:v>
                </c:pt>
                <c:pt idx="87">
                  <c:v>0.869999999999999</c:v>
                </c:pt>
                <c:pt idx="88">
                  <c:v>0.87999999999999901</c:v>
                </c:pt>
                <c:pt idx="89">
                  <c:v>0.88999999999999901</c:v>
                </c:pt>
                <c:pt idx="90">
                  <c:v>0.89999999999999902</c:v>
                </c:pt>
                <c:pt idx="91">
                  <c:v>0.90999999999999903</c:v>
                </c:pt>
                <c:pt idx="92">
                  <c:v>0.91999999999999904</c:v>
                </c:pt>
                <c:pt idx="93">
                  <c:v>0.92999999999999905</c:v>
                </c:pt>
                <c:pt idx="94">
                  <c:v>0.93999999999999895</c:v>
                </c:pt>
                <c:pt idx="95">
                  <c:v>0.94999999999999896</c:v>
                </c:pt>
                <c:pt idx="96">
                  <c:v>0.95999999999999897</c:v>
                </c:pt>
                <c:pt idx="97">
                  <c:v>0.96999999999999897</c:v>
                </c:pt>
                <c:pt idx="98">
                  <c:v>0.97999999999999898</c:v>
                </c:pt>
                <c:pt idx="99">
                  <c:v>0.98999999999999899</c:v>
                </c:pt>
                <c:pt idx="100">
                  <c:v>0.999999999999999</c:v>
                </c:pt>
              </c:numCache>
            </c:numRef>
          </c:xVal>
          <c:yVal>
            <c:numRef>
              <c:f>Foglio1!$AI$4:$AI$104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0.1279915910769934</c:v>
                </c:pt>
                <c:pt idx="11">
                  <c:v>0.36486982520316186</c:v>
                </c:pt>
                <c:pt idx="12">
                  <c:v>0.62430789115087004</c:v>
                </c:pt>
                <c:pt idx="13">
                  <c:v>0.90630578892011859</c:v>
                </c:pt>
                <c:pt idx="14">
                  <c:v>1.2108635185109076</c:v>
                </c:pt>
                <c:pt idx="15">
                  <c:v>1.5379810799232345</c:v>
                </c:pt>
                <c:pt idx="16">
                  <c:v>1.8876584731571031</c:v>
                </c:pt>
                <c:pt idx="17">
                  <c:v>2.2598956982125107</c:v>
                </c:pt>
                <c:pt idx="18">
                  <c:v>2.6546927550894566</c:v>
                </c:pt>
                <c:pt idx="19">
                  <c:v>3.0720496437879463</c:v>
                </c:pt>
                <c:pt idx="20">
                  <c:v>3.5119663643079737</c:v>
                </c:pt>
                <c:pt idx="21">
                  <c:v>3.9744429166495405</c:v>
                </c:pt>
                <c:pt idx="22">
                  <c:v>4.4594793008126477</c:v>
                </c:pt>
                <c:pt idx="23">
                  <c:v>4.9670755167972924</c:v>
                </c:pt>
                <c:pt idx="24">
                  <c:v>5.4972315646034806</c:v>
                </c:pt>
                <c:pt idx="25">
                  <c:v>6.0499474442312078</c:v>
                </c:pt>
                <c:pt idx="26">
                  <c:v>6.6252231556804748</c:v>
                </c:pt>
                <c:pt idx="27">
                  <c:v>7.2230586989512799</c:v>
                </c:pt>
                <c:pt idx="28">
                  <c:v>7.8434540740436303</c:v>
                </c:pt>
                <c:pt idx="29">
                  <c:v>8.4864092809575133</c:v>
                </c:pt>
                <c:pt idx="30">
                  <c:v>9.1519243196929381</c:v>
                </c:pt>
                <c:pt idx="31">
                  <c:v>9.8399991902499035</c:v>
                </c:pt>
                <c:pt idx="32">
                  <c:v>10.550633892628413</c:v>
                </c:pt>
                <c:pt idx="33">
                  <c:v>11.283828426828457</c:v>
                </c:pt>
                <c:pt idx="34">
                  <c:v>12.039582792850043</c:v>
                </c:pt>
                <c:pt idx="35">
                  <c:v>12.817896990693164</c:v>
                </c:pt>
                <c:pt idx="36">
                  <c:v>13.618771020357824</c:v>
                </c:pt>
                <c:pt idx="37">
                  <c:v>14.442204881844036</c:v>
                </c:pt>
                <c:pt idx="38">
                  <c:v>15.288198575151787</c:v>
                </c:pt>
                <c:pt idx="39">
                  <c:v>16.156752100281068</c:v>
                </c:pt>
                <c:pt idx="40">
                  <c:v>17.047865457231893</c:v>
                </c:pt>
                <c:pt idx="41">
                  <c:v>17.961538646004254</c:v>
                </c:pt>
                <c:pt idx="42">
                  <c:v>18.89777166659816</c:v>
                </c:pt>
                <c:pt idx="43">
                  <c:v>19.856564519013599</c:v>
                </c:pt>
                <c:pt idx="44">
                  <c:v>20.837917203250591</c:v>
                </c:pt>
                <c:pt idx="45">
                  <c:v>21.841829719309114</c:v>
                </c:pt>
                <c:pt idx="46">
                  <c:v>22.86830206718917</c:v>
                </c:pt>
                <c:pt idx="47">
                  <c:v>23.917334246890778</c:v>
                </c:pt>
                <c:pt idx="48">
                  <c:v>24.988926258413919</c:v>
                </c:pt>
                <c:pt idx="49">
                  <c:v>26.083078101758613</c:v>
                </c:pt>
                <c:pt idx="50">
                  <c:v>27.199789776924714</c:v>
                </c:pt>
                <c:pt idx="51">
                  <c:v>28.339061283912482</c:v>
                </c:pt>
                <c:pt idx="52">
                  <c:v>29.500892622721775</c:v>
                </c:pt>
                <c:pt idx="53">
                  <c:v>30.685283793352621</c:v>
                </c:pt>
                <c:pt idx="54">
                  <c:v>31.892234795805003</c:v>
                </c:pt>
                <c:pt idx="55">
                  <c:v>33.121745630078927</c:v>
                </c:pt>
                <c:pt idx="56">
                  <c:v>34.373816296174383</c:v>
                </c:pt>
                <c:pt idx="57">
                  <c:v>35.648446794091377</c:v>
                </c:pt>
                <c:pt idx="58">
                  <c:v>36.945637123829911</c:v>
                </c:pt>
                <c:pt idx="59">
                  <c:v>38.265387285389998</c:v>
                </c:pt>
                <c:pt idx="60">
                  <c:v>39.607697278771617</c:v>
                </c:pt>
                <c:pt idx="61">
                  <c:v>40.972567103974775</c:v>
                </c:pt>
                <c:pt idx="62">
                  <c:v>42.359996760999479</c:v>
                </c:pt>
                <c:pt idx="63">
                  <c:v>43.769986249845701</c:v>
                </c:pt>
                <c:pt idx="64">
                  <c:v>45.202535570513511</c:v>
                </c:pt>
                <c:pt idx="65">
                  <c:v>46.657644723002825</c:v>
                </c:pt>
                <c:pt idx="66">
                  <c:v>48.135313707313685</c:v>
                </c:pt>
                <c:pt idx="67">
                  <c:v>49.635542523446084</c:v>
                </c:pt>
                <c:pt idx="68">
                  <c:v>51.158331171400008</c:v>
                </c:pt>
                <c:pt idx="69">
                  <c:v>52.70367965117547</c:v>
                </c:pt>
                <c:pt idx="70">
                  <c:v>54.271587962772507</c:v>
                </c:pt>
                <c:pt idx="71">
                  <c:v>55.862056106191069</c:v>
                </c:pt>
                <c:pt idx="72">
                  <c:v>57.475084081431156</c:v>
                </c:pt>
                <c:pt idx="73">
                  <c:v>59.110671888492796</c:v>
                </c:pt>
                <c:pt idx="74">
                  <c:v>60.768819527375975</c:v>
                </c:pt>
                <c:pt idx="75">
                  <c:v>62.449526998080692</c:v>
                </c:pt>
                <c:pt idx="76">
                  <c:v>64.152794300606956</c:v>
                </c:pt>
                <c:pt idx="77">
                  <c:v>65.878621434954781</c:v>
                </c:pt>
                <c:pt idx="78">
                  <c:v>67.627008401124115</c:v>
                </c:pt>
                <c:pt idx="79">
                  <c:v>69.397955199114989</c:v>
                </c:pt>
                <c:pt idx="80">
                  <c:v>71.191461828927402</c:v>
                </c:pt>
                <c:pt idx="81">
                  <c:v>73.007528290561368</c:v>
                </c:pt>
                <c:pt idx="82">
                  <c:v>74.846154584016844</c:v>
                </c:pt>
                <c:pt idx="83">
                  <c:v>76.70734070929386</c:v>
                </c:pt>
                <c:pt idx="84">
                  <c:v>78.591086666392442</c:v>
                </c:pt>
                <c:pt idx="85">
                  <c:v>80.497392455312564</c:v>
                </c:pt>
                <c:pt idx="86">
                  <c:v>82.426258076054239</c:v>
                </c:pt>
                <c:pt idx="87">
                  <c:v>84.377683528617411</c:v>
                </c:pt>
                <c:pt idx="88">
                  <c:v>86.351668813002149</c:v>
                </c:pt>
                <c:pt idx="89">
                  <c:v>88.348213929208441</c:v>
                </c:pt>
                <c:pt idx="90">
                  <c:v>90.367318877236244</c:v>
                </c:pt>
                <c:pt idx="91">
                  <c:v>92.408983657085599</c:v>
                </c:pt>
                <c:pt idx="92">
                  <c:v>94.473208268756508</c:v>
                </c:pt>
                <c:pt idx="93">
                  <c:v>96.559992712248942</c:v>
                </c:pt>
                <c:pt idx="94">
                  <c:v>98.6693369875629</c:v>
                </c:pt>
                <c:pt idx="95">
                  <c:v>100.80124109469843</c:v>
                </c:pt>
                <c:pt idx="96">
                  <c:v>102.95570503365548</c:v>
                </c:pt>
                <c:pt idx="97">
                  <c:v>105.13272880443408</c:v>
                </c:pt>
                <c:pt idx="98">
                  <c:v>107.33231240703419</c:v>
                </c:pt>
                <c:pt idx="99">
                  <c:v>109.55445584145588</c:v>
                </c:pt>
                <c:pt idx="100">
                  <c:v>111.79915910769908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8E-4241-A007-5142ED0D25F1}"/>
            </c:ext>
          </c:extLst>
        </c:ser>
        <c:ser>
          <c:idx val="1"/>
          <c:order val="1"/>
          <c:tx>
            <c:strRef>
              <c:f>Foglio1!$X$2</c:f>
              <c:strCache>
                <c:ptCount val="1"/>
                <c:pt idx="0">
                  <c:v>Y= 5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Foglio1!$Y$4:$Y$104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0.499999999999999</c:v>
                </c:pt>
                <c:pt idx="51">
                  <c:v>0.50999999999999901</c:v>
                </c:pt>
                <c:pt idx="52">
                  <c:v>0.51999999999999902</c:v>
                </c:pt>
                <c:pt idx="53">
                  <c:v>0.52999999999999903</c:v>
                </c:pt>
                <c:pt idx="54">
                  <c:v>0.53999999999999904</c:v>
                </c:pt>
                <c:pt idx="55">
                  <c:v>0.54999999999999905</c:v>
                </c:pt>
                <c:pt idx="56">
                  <c:v>0.55999999999999905</c:v>
                </c:pt>
                <c:pt idx="57">
                  <c:v>0.56999999999999895</c:v>
                </c:pt>
                <c:pt idx="58">
                  <c:v>0.57999999999999896</c:v>
                </c:pt>
                <c:pt idx="59">
                  <c:v>0.58999999999999897</c:v>
                </c:pt>
                <c:pt idx="60">
                  <c:v>0.59999999999999898</c:v>
                </c:pt>
                <c:pt idx="61">
                  <c:v>0.60999999999999899</c:v>
                </c:pt>
                <c:pt idx="62">
                  <c:v>0.619999999999999</c:v>
                </c:pt>
                <c:pt idx="63">
                  <c:v>0.62999999999999901</c:v>
                </c:pt>
                <c:pt idx="64">
                  <c:v>0.63999999999999901</c:v>
                </c:pt>
                <c:pt idx="65">
                  <c:v>0.64999999999999902</c:v>
                </c:pt>
                <c:pt idx="66">
                  <c:v>0.65999999999999903</c:v>
                </c:pt>
                <c:pt idx="67">
                  <c:v>0.66999999999999904</c:v>
                </c:pt>
                <c:pt idx="68">
                  <c:v>0.67999999999999905</c:v>
                </c:pt>
                <c:pt idx="69">
                  <c:v>0.68999999999999895</c:v>
                </c:pt>
                <c:pt idx="70">
                  <c:v>0.69999999999999896</c:v>
                </c:pt>
                <c:pt idx="71">
                  <c:v>0.70999999999999897</c:v>
                </c:pt>
                <c:pt idx="72">
                  <c:v>0.71999999999999897</c:v>
                </c:pt>
                <c:pt idx="73">
                  <c:v>0.72999999999999898</c:v>
                </c:pt>
                <c:pt idx="74">
                  <c:v>0.73999999999999899</c:v>
                </c:pt>
                <c:pt idx="75">
                  <c:v>0.749999999999999</c:v>
                </c:pt>
                <c:pt idx="76">
                  <c:v>0.75999999999999901</c:v>
                </c:pt>
                <c:pt idx="77">
                  <c:v>0.76999999999999902</c:v>
                </c:pt>
                <c:pt idx="78">
                  <c:v>0.77999999999999903</c:v>
                </c:pt>
                <c:pt idx="79">
                  <c:v>0.78999999999999904</c:v>
                </c:pt>
                <c:pt idx="80">
                  <c:v>0.79999999999999905</c:v>
                </c:pt>
                <c:pt idx="81">
                  <c:v>0.80999999999999905</c:v>
                </c:pt>
                <c:pt idx="82">
                  <c:v>0.81999999999999895</c:v>
                </c:pt>
                <c:pt idx="83">
                  <c:v>0.82999999999999896</c:v>
                </c:pt>
                <c:pt idx="84">
                  <c:v>0.83999999999999897</c:v>
                </c:pt>
                <c:pt idx="85">
                  <c:v>0.84999999999999898</c:v>
                </c:pt>
                <c:pt idx="86">
                  <c:v>0.85999999999999899</c:v>
                </c:pt>
                <c:pt idx="87">
                  <c:v>0.869999999999999</c:v>
                </c:pt>
                <c:pt idx="88">
                  <c:v>0.87999999999999901</c:v>
                </c:pt>
                <c:pt idx="89">
                  <c:v>0.88999999999999901</c:v>
                </c:pt>
                <c:pt idx="90">
                  <c:v>0.89999999999999902</c:v>
                </c:pt>
                <c:pt idx="91">
                  <c:v>0.90999999999999903</c:v>
                </c:pt>
                <c:pt idx="92">
                  <c:v>0.91999999999999904</c:v>
                </c:pt>
                <c:pt idx="93">
                  <c:v>0.92999999999999905</c:v>
                </c:pt>
                <c:pt idx="94">
                  <c:v>0.93999999999999895</c:v>
                </c:pt>
                <c:pt idx="95">
                  <c:v>0.94999999999999896</c:v>
                </c:pt>
                <c:pt idx="96">
                  <c:v>0.95999999999999897</c:v>
                </c:pt>
                <c:pt idx="97">
                  <c:v>0.96999999999999897</c:v>
                </c:pt>
                <c:pt idx="98">
                  <c:v>0.97999999999999898</c:v>
                </c:pt>
                <c:pt idx="99">
                  <c:v>0.98999999999999899</c:v>
                </c:pt>
                <c:pt idx="100">
                  <c:v>0.999999999999999</c:v>
                </c:pt>
              </c:numCache>
            </c:numRef>
          </c:xVal>
          <c:yVal>
            <c:numRef>
              <c:f>Foglio1!$V$4:$V$104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3.6636153515463434E-2</c:v>
                </c:pt>
                <c:pt idx="6">
                  <c:v>0.49275606106226738</c:v>
                </c:pt>
                <c:pt idx="7">
                  <c:v>1.0318068608903084</c:v>
                </c:pt>
                <c:pt idx="8">
                  <c:v>1.6537885529995866</c:v>
                </c:pt>
                <c:pt idx="9">
                  <c:v>2.3587011373901006</c:v>
                </c:pt>
                <c:pt idx="10">
                  <c:v>3.1465446140618538</c:v>
                </c:pt>
                <c:pt idx="11">
                  <c:v>4.017318983014845</c:v>
                </c:pt>
                <c:pt idx="12">
                  <c:v>4.9710242442490697</c:v>
                </c:pt>
                <c:pt idx="13">
                  <c:v>6.0076603977645329</c:v>
                </c:pt>
                <c:pt idx="14">
                  <c:v>7.1272274435612335</c:v>
                </c:pt>
                <c:pt idx="15">
                  <c:v>8.3297253816391716</c:v>
                </c:pt>
                <c:pt idx="16">
                  <c:v>9.6151542119983464</c:v>
                </c:pt>
                <c:pt idx="17">
                  <c:v>10.983513934638763</c:v>
                </c:pt>
                <c:pt idx="18">
                  <c:v>12.434804549560402</c:v>
                </c:pt>
                <c:pt idx="19">
                  <c:v>13.969026056763294</c:v>
                </c:pt>
                <c:pt idx="20">
                  <c:v>15.586178456247413</c:v>
                </c:pt>
                <c:pt idx="21">
                  <c:v>17.28626174801277</c:v>
                </c:pt>
                <c:pt idx="22">
                  <c:v>19.069275932059377</c:v>
                </c:pt>
                <c:pt idx="23">
                  <c:v>20.935221008387206</c:v>
                </c:pt>
                <c:pt idx="24">
                  <c:v>22.884096976996279</c:v>
                </c:pt>
                <c:pt idx="25">
                  <c:v>24.915903837886596</c:v>
                </c:pt>
                <c:pt idx="26">
                  <c:v>27.030641591058128</c:v>
                </c:pt>
                <c:pt idx="27">
                  <c:v>29.228310236510922</c:v>
                </c:pt>
                <c:pt idx="28">
                  <c:v>31.50890977424493</c:v>
                </c:pt>
                <c:pt idx="29">
                  <c:v>33.872440204260194</c:v>
                </c:pt>
                <c:pt idx="30">
                  <c:v>36.318901526556687</c:v>
                </c:pt>
                <c:pt idx="31">
                  <c:v>38.848293741134427</c:v>
                </c:pt>
                <c:pt idx="32">
                  <c:v>41.460616847993386</c:v>
                </c:pt>
                <c:pt idx="33">
                  <c:v>44.155870847133592</c:v>
                </c:pt>
                <c:pt idx="34">
                  <c:v>46.934055738555045</c:v>
                </c:pt>
                <c:pt idx="35">
                  <c:v>49.795171522257718</c:v>
                </c:pt>
                <c:pt idx="36">
                  <c:v>52.739218198241609</c:v>
                </c:pt>
                <c:pt idx="37">
                  <c:v>55.766195766506776</c:v>
                </c:pt>
                <c:pt idx="38">
                  <c:v>58.876104227053169</c:v>
                </c:pt>
                <c:pt idx="39">
                  <c:v>62.068943579880795</c:v>
                </c:pt>
                <c:pt idx="40">
                  <c:v>65.344713824989668</c:v>
                </c:pt>
                <c:pt idx="41">
                  <c:v>68.703414962379782</c:v>
                </c:pt>
                <c:pt idx="42">
                  <c:v>72.145046992051093</c:v>
                </c:pt>
                <c:pt idx="43">
                  <c:v>75.669609914003686</c:v>
                </c:pt>
                <c:pt idx="44">
                  <c:v>79.27710372823752</c:v>
                </c:pt>
                <c:pt idx="45">
                  <c:v>82.967528434752538</c:v>
                </c:pt>
                <c:pt idx="46">
                  <c:v>86.740884033548824</c:v>
                </c:pt>
                <c:pt idx="47">
                  <c:v>90.597170524626364</c:v>
                </c:pt>
                <c:pt idx="48">
                  <c:v>94.536387907985116</c:v>
                </c:pt>
                <c:pt idx="49">
                  <c:v>98.558536183625137</c:v>
                </c:pt>
                <c:pt idx="50">
                  <c:v>102.66361535154594</c:v>
                </c:pt>
                <c:pt idx="51">
                  <c:v>106.8516254117484</c:v>
                </c:pt>
                <c:pt idx="52">
                  <c:v>111.1225663642321</c:v>
                </c:pt>
                <c:pt idx="53">
                  <c:v>115.47643820899707</c:v>
                </c:pt>
                <c:pt idx="54">
                  <c:v>119.91324094604322</c:v>
                </c:pt>
                <c:pt idx="55">
                  <c:v>124.43297457537062</c:v>
                </c:pt>
                <c:pt idx="56">
                  <c:v>129.03563909697931</c:v>
                </c:pt>
                <c:pt idx="57">
                  <c:v>133.72123451086915</c:v>
                </c:pt>
                <c:pt idx="58">
                  <c:v>138.48976081704023</c:v>
                </c:pt>
                <c:pt idx="59">
                  <c:v>143.34121801549264</c:v>
                </c:pt>
                <c:pt idx="60">
                  <c:v>148.27560610622623</c:v>
                </c:pt>
                <c:pt idx="61">
                  <c:v>153.29292508924107</c:v>
                </c:pt>
                <c:pt idx="62">
                  <c:v>158.39317496453717</c:v>
                </c:pt>
                <c:pt idx="63">
                  <c:v>163.57635573211448</c:v>
                </c:pt>
                <c:pt idx="64">
                  <c:v>168.842467391973</c:v>
                </c:pt>
                <c:pt idx="65">
                  <c:v>174.19150994411277</c:v>
                </c:pt>
                <c:pt idx="66">
                  <c:v>179.62348338853388</c:v>
                </c:pt>
                <c:pt idx="67">
                  <c:v>185.13838772523607</c:v>
                </c:pt>
                <c:pt idx="68">
                  <c:v>190.73622295421953</c:v>
                </c:pt>
                <c:pt idx="69">
                  <c:v>196.41698907548422</c:v>
                </c:pt>
                <c:pt idx="70">
                  <c:v>202.18068608903022</c:v>
                </c:pt>
                <c:pt idx="71">
                  <c:v>208.02731399485748</c:v>
                </c:pt>
                <c:pt idx="72">
                  <c:v>213.95687279296592</c:v>
                </c:pt>
                <c:pt idx="73">
                  <c:v>219.96936248335552</c:v>
                </c:pt>
                <c:pt idx="74">
                  <c:v>226.06478306602654</c:v>
                </c:pt>
                <c:pt idx="75">
                  <c:v>232.24313454097862</c:v>
                </c:pt>
                <c:pt idx="76">
                  <c:v>238.50441690821214</c:v>
                </c:pt>
                <c:pt idx="77">
                  <c:v>244.84863016772667</c:v>
                </c:pt>
                <c:pt idx="78">
                  <c:v>251.27577431952267</c:v>
                </c:pt>
                <c:pt idx="79">
                  <c:v>257.78584936359965</c:v>
                </c:pt>
                <c:pt idx="80">
                  <c:v>264.37885529995799</c:v>
                </c:pt>
                <c:pt idx="81">
                  <c:v>271.05479212859757</c:v>
                </c:pt>
                <c:pt idx="82">
                  <c:v>277.81365984951833</c:v>
                </c:pt>
                <c:pt idx="83">
                  <c:v>284.65545846272045</c:v>
                </c:pt>
                <c:pt idx="84">
                  <c:v>291.58018796820375</c:v>
                </c:pt>
                <c:pt idx="85">
                  <c:v>298.58784836596823</c:v>
                </c:pt>
                <c:pt idx="86">
                  <c:v>305.67843965601406</c:v>
                </c:pt>
                <c:pt idx="87">
                  <c:v>312.85196183834103</c:v>
                </c:pt>
                <c:pt idx="88">
                  <c:v>320.10841491294917</c:v>
                </c:pt>
                <c:pt idx="89">
                  <c:v>327.44779887983879</c:v>
                </c:pt>
                <c:pt idx="90">
                  <c:v>334.87011373900953</c:v>
                </c:pt>
                <c:pt idx="91">
                  <c:v>342.37535949046151</c:v>
                </c:pt>
                <c:pt idx="92">
                  <c:v>349.96353613419456</c:v>
                </c:pt>
                <c:pt idx="93">
                  <c:v>357.63464367020896</c:v>
                </c:pt>
                <c:pt idx="94">
                  <c:v>365.3886820985046</c:v>
                </c:pt>
                <c:pt idx="95">
                  <c:v>373.22565141908154</c:v>
                </c:pt>
                <c:pt idx="96">
                  <c:v>381.14555163193967</c:v>
                </c:pt>
                <c:pt idx="97">
                  <c:v>389.14838273707903</c:v>
                </c:pt>
                <c:pt idx="98">
                  <c:v>397.23414473449969</c:v>
                </c:pt>
                <c:pt idx="99">
                  <c:v>405.40283762420148</c:v>
                </c:pt>
                <c:pt idx="100">
                  <c:v>413.65446140618451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8E-4241-A007-5142ED0D25F1}"/>
            </c:ext>
          </c:extLst>
        </c:ser>
        <c:ser>
          <c:idx val="0"/>
          <c:order val="2"/>
          <c:tx>
            <c:strRef>
              <c:f>Foglio1!$K$2</c:f>
              <c:strCache>
                <c:ptCount val="1"/>
                <c:pt idx="0">
                  <c:v>Y= 10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Foglio1!$L$4:$L$2005</c:f>
              <c:numCache>
                <c:formatCode>General</c:formatCode>
                <c:ptCount val="200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0.499999999999999</c:v>
                </c:pt>
                <c:pt idx="51">
                  <c:v>0.50999999999999901</c:v>
                </c:pt>
                <c:pt idx="52">
                  <c:v>0.51999999999999902</c:v>
                </c:pt>
                <c:pt idx="53">
                  <c:v>0.52999999999999903</c:v>
                </c:pt>
                <c:pt idx="54">
                  <c:v>0.53999999999999904</c:v>
                </c:pt>
                <c:pt idx="55">
                  <c:v>0.54999999999999905</c:v>
                </c:pt>
                <c:pt idx="56">
                  <c:v>0.55999999999999905</c:v>
                </c:pt>
                <c:pt idx="57">
                  <c:v>0.56999999999999895</c:v>
                </c:pt>
                <c:pt idx="58">
                  <c:v>0.57999999999999896</c:v>
                </c:pt>
                <c:pt idx="59">
                  <c:v>0.58999999999999897</c:v>
                </c:pt>
                <c:pt idx="60">
                  <c:v>0.59999999999999898</c:v>
                </c:pt>
                <c:pt idx="61">
                  <c:v>0.60999999999999899</c:v>
                </c:pt>
                <c:pt idx="62">
                  <c:v>0.619999999999999</c:v>
                </c:pt>
                <c:pt idx="63">
                  <c:v>0.62999999999999901</c:v>
                </c:pt>
                <c:pt idx="64">
                  <c:v>0.63999999999999901</c:v>
                </c:pt>
                <c:pt idx="65">
                  <c:v>0.64999999999999902</c:v>
                </c:pt>
                <c:pt idx="66">
                  <c:v>0.65999999999999903</c:v>
                </c:pt>
                <c:pt idx="67">
                  <c:v>0.66999999999999904</c:v>
                </c:pt>
                <c:pt idx="68">
                  <c:v>0.67999999999999905</c:v>
                </c:pt>
                <c:pt idx="69">
                  <c:v>0.68999999999999895</c:v>
                </c:pt>
                <c:pt idx="70">
                  <c:v>0.69999999999999896</c:v>
                </c:pt>
                <c:pt idx="71">
                  <c:v>0.70999999999999897</c:v>
                </c:pt>
                <c:pt idx="72">
                  <c:v>0.71999999999999897</c:v>
                </c:pt>
                <c:pt idx="73">
                  <c:v>0.72999999999999898</c:v>
                </c:pt>
                <c:pt idx="74">
                  <c:v>0.73999999999999899</c:v>
                </c:pt>
                <c:pt idx="75">
                  <c:v>0.749999999999999</c:v>
                </c:pt>
                <c:pt idx="76">
                  <c:v>0.75999999999999901</c:v>
                </c:pt>
                <c:pt idx="77">
                  <c:v>0.76999999999999902</c:v>
                </c:pt>
                <c:pt idx="78">
                  <c:v>0.77999999999999903</c:v>
                </c:pt>
                <c:pt idx="79">
                  <c:v>0.78999999999999904</c:v>
                </c:pt>
                <c:pt idx="80">
                  <c:v>0.79999999999999905</c:v>
                </c:pt>
                <c:pt idx="81">
                  <c:v>0.80999999999999905</c:v>
                </c:pt>
                <c:pt idx="82">
                  <c:v>0.81999999999999895</c:v>
                </c:pt>
                <c:pt idx="83">
                  <c:v>0.82999999999999896</c:v>
                </c:pt>
                <c:pt idx="84">
                  <c:v>0.83999999999999897</c:v>
                </c:pt>
                <c:pt idx="85">
                  <c:v>0.84999999999999898</c:v>
                </c:pt>
                <c:pt idx="86">
                  <c:v>0.85999999999999899</c:v>
                </c:pt>
                <c:pt idx="87">
                  <c:v>0.869999999999999</c:v>
                </c:pt>
                <c:pt idx="88">
                  <c:v>0.87999999999999901</c:v>
                </c:pt>
                <c:pt idx="89">
                  <c:v>0.88999999999999901</c:v>
                </c:pt>
                <c:pt idx="90">
                  <c:v>0.89999999999999902</c:v>
                </c:pt>
                <c:pt idx="91">
                  <c:v>0.90999999999999903</c:v>
                </c:pt>
                <c:pt idx="92">
                  <c:v>0.91999999999999904</c:v>
                </c:pt>
                <c:pt idx="93">
                  <c:v>0.92999999999999905</c:v>
                </c:pt>
                <c:pt idx="94">
                  <c:v>0.93999999999999895</c:v>
                </c:pt>
                <c:pt idx="95">
                  <c:v>0.94999999999999896</c:v>
                </c:pt>
                <c:pt idx="96">
                  <c:v>0.95999999999999897</c:v>
                </c:pt>
                <c:pt idx="97">
                  <c:v>0.96999999999999897</c:v>
                </c:pt>
                <c:pt idx="98">
                  <c:v>0.97999999999999898</c:v>
                </c:pt>
                <c:pt idx="99">
                  <c:v>0.98999999999999899</c:v>
                </c:pt>
                <c:pt idx="100">
                  <c:v>0.999999999999999</c:v>
                </c:pt>
              </c:numCache>
            </c:numRef>
          </c:xVal>
          <c:yVal>
            <c:numRef>
              <c:f>Foglio1!$I$4:$I$2500</c:f>
              <c:numCache>
                <c:formatCode>General</c:formatCode>
                <c:ptCount val="24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0.17782684121778408</c:v>
                </c:pt>
                <c:pt idx="5">
                  <c:v>0.84035443940278731</c:v>
                </c:pt>
                <c:pt idx="6">
                  <c:v>1.6501103927400147</c:v>
                </c:pt>
                <c:pt idx="7">
                  <c:v>2.6070947012294643</c:v>
                </c:pt>
                <c:pt idx="8">
                  <c:v>3.7113073648711361</c:v>
                </c:pt>
                <c:pt idx="9">
                  <c:v>4.9627483836650317</c:v>
                </c:pt>
                <c:pt idx="10">
                  <c:v>6.3614177576111492</c:v>
                </c:pt>
                <c:pt idx="11">
                  <c:v>7.9073154867094946</c:v>
                </c:pt>
                <c:pt idx="12">
                  <c:v>9.6004415709600597</c:v>
                </c:pt>
                <c:pt idx="13">
                  <c:v>11.440796010362844</c:v>
                </c:pt>
                <c:pt idx="14">
                  <c:v>13.428378804917857</c:v>
                </c:pt>
                <c:pt idx="15">
                  <c:v>15.563189954625079</c:v>
                </c:pt>
                <c:pt idx="16">
                  <c:v>17.845229459484543</c:v>
                </c:pt>
                <c:pt idx="17">
                  <c:v>20.274497319496231</c:v>
                </c:pt>
                <c:pt idx="18">
                  <c:v>22.850993534660123</c:v>
                </c:pt>
                <c:pt idx="19">
                  <c:v>25.57471810497626</c:v>
                </c:pt>
                <c:pt idx="20">
                  <c:v>28.445671030444593</c:v>
                </c:pt>
                <c:pt idx="21">
                  <c:v>31.46385231106516</c:v>
                </c:pt>
                <c:pt idx="22">
                  <c:v>34.629261946837978</c:v>
                </c:pt>
                <c:pt idx="23">
                  <c:v>37.94189993776299</c:v>
                </c:pt>
                <c:pt idx="24">
                  <c:v>41.401766283840232</c:v>
                </c:pt>
                <c:pt idx="25">
                  <c:v>45.008860985069695</c:v>
                </c:pt>
                <c:pt idx="26">
                  <c:v>48.763184041451375</c:v>
                </c:pt>
                <c:pt idx="27">
                  <c:v>52.664735452985312</c:v>
                </c:pt>
                <c:pt idx="28">
                  <c:v>56.713515219671429</c:v>
                </c:pt>
                <c:pt idx="29">
                  <c:v>60.909523341509775</c:v>
                </c:pt>
                <c:pt idx="30">
                  <c:v>65.252759818500323</c:v>
                </c:pt>
                <c:pt idx="31">
                  <c:v>69.743224650643157</c:v>
                </c:pt>
                <c:pt idx="32">
                  <c:v>74.380917837938185</c:v>
                </c:pt>
                <c:pt idx="33">
                  <c:v>79.165839380385435</c:v>
                </c:pt>
                <c:pt idx="34">
                  <c:v>84.097989277984922</c:v>
                </c:pt>
                <c:pt idx="35">
                  <c:v>89.177367530736589</c:v>
                </c:pt>
                <c:pt idx="36">
                  <c:v>94.403974138640507</c:v>
                </c:pt>
                <c:pt idx="37">
                  <c:v>99.777809101696633</c:v>
                </c:pt>
                <c:pt idx="38">
                  <c:v>105.29887241990504</c:v>
                </c:pt>
                <c:pt idx="39">
                  <c:v>110.96716409326559</c:v>
                </c:pt>
                <c:pt idx="40">
                  <c:v>116.78268412177837</c:v>
                </c:pt>
                <c:pt idx="41">
                  <c:v>122.74543250544346</c:v>
                </c:pt>
                <c:pt idx="42">
                  <c:v>128.85540924426064</c:v>
                </c:pt>
                <c:pt idx="43">
                  <c:v>135.11261433823012</c:v>
                </c:pt>
                <c:pt idx="44">
                  <c:v>141.51704778735191</c:v>
                </c:pt>
                <c:pt idx="45">
                  <c:v>148.06870959162578</c:v>
                </c:pt>
                <c:pt idx="46">
                  <c:v>154.76759975105196</c:v>
                </c:pt>
                <c:pt idx="47">
                  <c:v>161.6137182656303</c:v>
                </c:pt>
                <c:pt idx="48">
                  <c:v>168.60706513536093</c:v>
                </c:pt>
                <c:pt idx="49">
                  <c:v>175.74764036024371</c:v>
                </c:pt>
                <c:pt idx="50">
                  <c:v>183.03544394027804</c:v>
                </c:pt>
                <c:pt idx="51">
                  <c:v>190.47047587546527</c:v>
                </c:pt>
                <c:pt idx="52">
                  <c:v>198.05273616580479</c:v>
                </c:pt>
                <c:pt idx="53">
                  <c:v>205.78222481129646</c:v>
                </c:pt>
                <c:pt idx="54">
                  <c:v>213.65894181194034</c:v>
                </c:pt>
                <c:pt idx="55">
                  <c:v>221.68288716773651</c:v>
                </c:pt>
                <c:pt idx="56">
                  <c:v>229.85406087868492</c:v>
                </c:pt>
                <c:pt idx="57">
                  <c:v>238.17246294478534</c:v>
                </c:pt>
                <c:pt idx="58">
                  <c:v>246.63809336603831</c:v>
                </c:pt>
                <c:pt idx="59">
                  <c:v>255.25095214244331</c:v>
                </c:pt>
                <c:pt idx="60">
                  <c:v>264.0110392740005</c:v>
                </c:pt>
                <c:pt idx="61">
                  <c:v>272.91835476071003</c:v>
                </c:pt>
                <c:pt idx="62">
                  <c:v>281.97289860257177</c:v>
                </c:pt>
                <c:pt idx="63">
                  <c:v>291.17467079958556</c:v>
                </c:pt>
                <c:pt idx="64">
                  <c:v>300.52367135175183</c:v>
                </c:pt>
                <c:pt idx="65">
                  <c:v>310.0199002590702</c:v>
                </c:pt>
                <c:pt idx="66">
                  <c:v>319.66335752154083</c:v>
                </c:pt>
                <c:pt idx="67">
                  <c:v>329.45404313916362</c:v>
                </c:pt>
                <c:pt idx="68">
                  <c:v>339.39195711193867</c:v>
                </c:pt>
                <c:pt idx="69">
                  <c:v>349.47709943986575</c:v>
                </c:pt>
                <c:pt idx="70">
                  <c:v>359.70947012294539</c:v>
                </c:pt>
                <c:pt idx="71">
                  <c:v>370.08906916117695</c:v>
                </c:pt>
                <c:pt idx="72">
                  <c:v>380.61589655456106</c:v>
                </c:pt>
                <c:pt idx="73">
                  <c:v>391.28995230309715</c:v>
                </c:pt>
                <c:pt idx="74">
                  <c:v>402.11123640678557</c:v>
                </c:pt>
                <c:pt idx="75">
                  <c:v>413.07974886562613</c:v>
                </c:pt>
                <c:pt idx="76">
                  <c:v>424.19548967961907</c:v>
                </c:pt>
                <c:pt idx="77">
                  <c:v>435.45845884876394</c:v>
                </c:pt>
                <c:pt idx="78">
                  <c:v>446.8686563730613</c:v>
                </c:pt>
                <c:pt idx="79">
                  <c:v>458.42608225251075</c:v>
                </c:pt>
                <c:pt idx="80">
                  <c:v>470.13073648711236</c:v>
                </c:pt>
                <c:pt idx="81">
                  <c:v>481.98261907686657</c:v>
                </c:pt>
                <c:pt idx="82">
                  <c:v>493.98173002177265</c:v>
                </c:pt>
                <c:pt idx="83">
                  <c:v>506.12806932183082</c:v>
                </c:pt>
                <c:pt idx="84">
                  <c:v>518.42163697704154</c:v>
                </c:pt>
                <c:pt idx="85">
                  <c:v>530.86243298740442</c:v>
                </c:pt>
                <c:pt idx="86">
                  <c:v>543.45045735291933</c:v>
                </c:pt>
                <c:pt idx="87">
                  <c:v>556.18571007358662</c:v>
                </c:pt>
                <c:pt idx="88">
                  <c:v>569.06819114940618</c:v>
                </c:pt>
                <c:pt idx="89">
                  <c:v>582.097900580378</c:v>
                </c:pt>
                <c:pt idx="90">
                  <c:v>595.27483836650208</c:v>
                </c:pt>
                <c:pt idx="91">
                  <c:v>608.5990045077782</c:v>
                </c:pt>
                <c:pt idx="92">
                  <c:v>622.07039900420625</c:v>
                </c:pt>
                <c:pt idx="93">
                  <c:v>635.68902185578713</c:v>
                </c:pt>
                <c:pt idx="94">
                  <c:v>649.45487306251982</c:v>
                </c:pt>
                <c:pt idx="95">
                  <c:v>663.36795262440467</c:v>
                </c:pt>
                <c:pt idx="96">
                  <c:v>677.42826054144211</c:v>
                </c:pt>
                <c:pt idx="97">
                  <c:v>691.63579681363171</c:v>
                </c:pt>
                <c:pt idx="98">
                  <c:v>705.99056144097347</c:v>
                </c:pt>
                <c:pt idx="99">
                  <c:v>720.49255442346748</c:v>
                </c:pt>
                <c:pt idx="100">
                  <c:v>735.14177576111342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08E-4241-A007-5142ED0D25F1}"/>
            </c:ext>
          </c:extLst>
        </c:ser>
        <c:ser>
          <c:idx val="3"/>
          <c:order val="3"/>
          <c:spPr>
            <a:ln w="63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Foglio1!$B$7:$B$8</c:f>
              <c:numCache>
                <c:formatCode>General</c:formatCode>
                <c:ptCount val="2"/>
                <c:pt idx="0">
                  <c:v>0</c:v>
                </c:pt>
                <c:pt idx="1">
                  <c:v>0.6</c:v>
                </c:pt>
              </c:numCache>
            </c:numRef>
          </c:xVal>
          <c:yVal>
            <c:numRef>
              <c:f>Foglio1!$C$7:$C$8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8E-4241-A007-5142ED0D2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5229839"/>
        <c:axId val="1163334575"/>
      </c:scatterChart>
      <c:valAx>
        <c:axId val="1235229839"/>
        <c:scaling>
          <c:orientation val="minMax"/>
          <c:max val="0.60000000000000009"/>
        </c:scaling>
        <c:delete val="0"/>
        <c:axPos val="b"/>
        <c:numFmt formatCode="General" sourceLinked="1"/>
        <c:majorTickMark val="in"/>
        <c:minorTickMark val="none"/>
        <c:tickLblPos val="none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163334575"/>
        <c:crosses val="autoZero"/>
        <c:crossBetween val="midCat"/>
      </c:valAx>
      <c:valAx>
        <c:axId val="1163334575"/>
        <c:scaling>
          <c:orientation val="minMax"/>
          <c:max val="3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 b="0" i="1"/>
                  <a:t>T</a:t>
                </a:r>
                <a:endParaRPr lang="it-IT" sz="900" b="0" i="1" baseline="-25000"/>
              </a:p>
            </c:rich>
          </c:tx>
          <c:layout>
            <c:manualLayout>
              <c:xMode val="edge"/>
              <c:yMode val="edge"/>
              <c:x val="1.9229525644307327E-2"/>
              <c:y val="0.442211759727034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1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23522983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68707846086663"/>
          <c:y val="6.3500000000000001E-2"/>
          <c:w val="0.79331533380007346"/>
          <c:h val="0.78651493241319193"/>
        </c:manualLayout>
      </c:layout>
      <c:scatterChart>
        <c:scatterStyle val="lineMarker"/>
        <c:varyColors val="0"/>
        <c:ser>
          <c:idx val="2"/>
          <c:order val="0"/>
          <c:tx>
            <c:strRef>
              <c:f>Foglio1!$AK$2</c:f>
              <c:strCache>
                <c:ptCount val="1"/>
                <c:pt idx="0">
                  <c:v>Y= 1 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Foglio1!$AI$4:$AI$104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0.1279915910769934</c:v>
                </c:pt>
                <c:pt idx="11">
                  <c:v>0.36486982520316186</c:v>
                </c:pt>
                <c:pt idx="12">
                  <c:v>0.62430789115087004</c:v>
                </c:pt>
                <c:pt idx="13">
                  <c:v>0.90630578892011859</c:v>
                </c:pt>
                <c:pt idx="14">
                  <c:v>1.2108635185109076</c:v>
                </c:pt>
                <c:pt idx="15">
                  <c:v>1.5379810799232345</c:v>
                </c:pt>
                <c:pt idx="16">
                  <c:v>1.8876584731571031</c:v>
                </c:pt>
                <c:pt idx="17">
                  <c:v>2.2598956982125107</c:v>
                </c:pt>
                <c:pt idx="18">
                  <c:v>2.6546927550894566</c:v>
                </c:pt>
                <c:pt idx="19">
                  <c:v>3.0720496437879463</c:v>
                </c:pt>
                <c:pt idx="20">
                  <c:v>3.5119663643079737</c:v>
                </c:pt>
                <c:pt idx="21">
                  <c:v>3.9744429166495405</c:v>
                </c:pt>
                <c:pt idx="22">
                  <c:v>4.4594793008126477</c:v>
                </c:pt>
                <c:pt idx="23">
                  <c:v>4.9670755167972924</c:v>
                </c:pt>
                <c:pt idx="24">
                  <c:v>5.4972315646034806</c:v>
                </c:pt>
                <c:pt idx="25">
                  <c:v>6.0499474442312078</c:v>
                </c:pt>
                <c:pt idx="26">
                  <c:v>6.6252231556804748</c:v>
                </c:pt>
                <c:pt idx="27">
                  <c:v>7.2230586989512799</c:v>
                </c:pt>
                <c:pt idx="28">
                  <c:v>7.8434540740436303</c:v>
                </c:pt>
                <c:pt idx="29">
                  <c:v>8.4864092809575133</c:v>
                </c:pt>
                <c:pt idx="30">
                  <c:v>9.1519243196929381</c:v>
                </c:pt>
                <c:pt idx="31">
                  <c:v>9.8399991902499035</c:v>
                </c:pt>
                <c:pt idx="32">
                  <c:v>10.550633892628413</c:v>
                </c:pt>
                <c:pt idx="33">
                  <c:v>11.283828426828457</c:v>
                </c:pt>
                <c:pt idx="34">
                  <c:v>12.039582792850043</c:v>
                </c:pt>
                <c:pt idx="35">
                  <c:v>12.817896990693164</c:v>
                </c:pt>
                <c:pt idx="36">
                  <c:v>13.618771020357824</c:v>
                </c:pt>
                <c:pt idx="37">
                  <c:v>14.442204881844036</c:v>
                </c:pt>
                <c:pt idx="38">
                  <c:v>15.288198575151787</c:v>
                </c:pt>
                <c:pt idx="39">
                  <c:v>16.156752100281068</c:v>
                </c:pt>
                <c:pt idx="40">
                  <c:v>17.047865457231893</c:v>
                </c:pt>
                <c:pt idx="41">
                  <c:v>17.961538646004254</c:v>
                </c:pt>
                <c:pt idx="42">
                  <c:v>18.89777166659816</c:v>
                </c:pt>
                <c:pt idx="43">
                  <c:v>19.856564519013599</c:v>
                </c:pt>
                <c:pt idx="44">
                  <c:v>20.837917203250591</c:v>
                </c:pt>
                <c:pt idx="45">
                  <c:v>21.841829719309114</c:v>
                </c:pt>
                <c:pt idx="46">
                  <c:v>22.86830206718917</c:v>
                </c:pt>
                <c:pt idx="47">
                  <c:v>23.917334246890778</c:v>
                </c:pt>
                <c:pt idx="48">
                  <c:v>24.988926258413919</c:v>
                </c:pt>
                <c:pt idx="49">
                  <c:v>26.083078101758613</c:v>
                </c:pt>
                <c:pt idx="50">
                  <c:v>27.199789776924714</c:v>
                </c:pt>
                <c:pt idx="51">
                  <c:v>28.339061283912482</c:v>
                </c:pt>
                <c:pt idx="52">
                  <c:v>29.500892622721775</c:v>
                </c:pt>
                <c:pt idx="53">
                  <c:v>30.685283793352621</c:v>
                </c:pt>
                <c:pt idx="54">
                  <c:v>31.892234795805003</c:v>
                </c:pt>
                <c:pt idx="55">
                  <c:v>33.121745630078927</c:v>
                </c:pt>
                <c:pt idx="56">
                  <c:v>34.373816296174383</c:v>
                </c:pt>
                <c:pt idx="57">
                  <c:v>35.648446794091377</c:v>
                </c:pt>
                <c:pt idx="58">
                  <c:v>36.945637123829911</c:v>
                </c:pt>
                <c:pt idx="59">
                  <c:v>38.265387285389998</c:v>
                </c:pt>
                <c:pt idx="60">
                  <c:v>39.607697278771617</c:v>
                </c:pt>
                <c:pt idx="61">
                  <c:v>40.972567103974775</c:v>
                </c:pt>
                <c:pt idx="62">
                  <c:v>42.359996760999479</c:v>
                </c:pt>
                <c:pt idx="63">
                  <c:v>43.769986249845701</c:v>
                </c:pt>
                <c:pt idx="64">
                  <c:v>45.202535570513511</c:v>
                </c:pt>
                <c:pt idx="65">
                  <c:v>46.657644723002825</c:v>
                </c:pt>
                <c:pt idx="66">
                  <c:v>48.135313707313685</c:v>
                </c:pt>
                <c:pt idx="67">
                  <c:v>49.635542523446084</c:v>
                </c:pt>
                <c:pt idx="68">
                  <c:v>51.158331171400008</c:v>
                </c:pt>
                <c:pt idx="69">
                  <c:v>52.70367965117547</c:v>
                </c:pt>
                <c:pt idx="70">
                  <c:v>54.271587962772507</c:v>
                </c:pt>
                <c:pt idx="71">
                  <c:v>55.862056106191069</c:v>
                </c:pt>
                <c:pt idx="72">
                  <c:v>57.475084081431156</c:v>
                </c:pt>
                <c:pt idx="73">
                  <c:v>59.110671888492796</c:v>
                </c:pt>
                <c:pt idx="74">
                  <c:v>60.768819527375975</c:v>
                </c:pt>
                <c:pt idx="75">
                  <c:v>62.449526998080692</c:v>
                </c:pt>
                <c:pt idx="76">
                  <c:v>64.152794300606956</c:v>
                </c:pt>
                <c:pt idx="77">
                  <c:v>65.878621434954781</c:v>
                </c:pt>
                <c:pt idx="78">
                  <c:v>67.627008401124115</c:v>
                </c:pt>
                <c:pt idx="79">
                  <c:v>69.397955199114989</c:v>
                </c:pt>
                <c:pt idx="80">
                  <c:v>71.191461828927402</c:v>
                </c:pt>
                <c:pt idx="81">
                  <c:v>73.007528290561368</c:v>
                </c:pt>
                <c:pt idx="82">
                  <c:v>74.846154584016844</c:v>
                </c:pt>
                <c:pt idx="83">
                  <c:v>76.70734070929386</c:v>
                </c:pt>
                <c:pt idx="84">
                  <c:v>78.591086666392442</c:v>
                </c:pt>
                <c:pt idx="85">
                  <c:v>80.497392455312564</c:v>
                </c:pt>
                <c:pt idx="86">
                  <c:v>82.426258076054239</c:v>
                </c:pt>
                <c:pt idx="87">
                  <c:v>84.377683528617411</c:v>
                </c:pt>
                <c:pt idx="88">
                  <c:v>86.351668813002149</c:v>
                </c:pt>
                <c:pt idx="89">
                  <c:v>88.348213929208441</c:v>
                </c:pt>
                <c:pt idx="90">
                  <c:v>90.367318877236244</c:v>
                </c:pt>
                <c:pt idx="91">
                  <c:v>92.408983657085599</c:v>
                </c:pt>
                <c:pt idx="92">
                  <c:v>94.473208268756508</c:v>
                </c:pt>
                <c:pt idx="93">
                  <c:v>96.559992712248942</c:v>
                </c:pt>
                <c:pt idx="94">
                  <c:v>98.6693369875629</c:v>
                </c:pt>
                <c:pt idx="95">
                  <c:v>100.80124109469843</c:v>
                </c:pt>
                <c:pt idx="96">
                  <c:v>102.95570503365548</c:v>
                </c:pt>
                <c:pt idx="97">
                  <c:v>105.13272880443408</c:v>
                </c:pt>
                <c:pt idx="98">
                  <c:v>107.33231240703419</c:v>
                </c:pt>
                <c:pt idx="99">
                  <c:v>109.55445584145588</c:v>
                </c:pt>
                <c:pt idx="100">
                  <c:v>111.79915910769908</c:v>
                </c:pt>
              </c:numCache>
            </c:numRef>
          </c:xVal>
          <c:yVal>
            <c:numRef>
              <c:f>Foglio1!$AM$4:$AM$104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2.1558641901369694E-2</c:v>
                </c:pt>
                <c:pt idx="11">
                  <c:v>5.744221527345366E-2</c:v>
                </c:pt>
                <c:pt idx="12">
                  <c:v>9.1387275015984135E-2</c:v>
                </c:pt>
                <c:pt idx="13">
                  <c:v>0.12275474971850781</c:v>
                </c:pt>
                <c:pt idx="14">
                  <c:v>0.15106724234266647</c:v>
                </c:pt>
                <c:pt idx="15">
                  <c:v>0.17600793020240119</c:v>
                </c:pt>
                <c:pt idx="16">
                  <c:v>0.19741073775381021</c:v>
                </c:pt>
                <c:pt idx="17">
                  <c:v>0.21524371661943328</c:v>
                </c:pt>
                <c:pt idx="18">
                  <c:v>0.22958779288702927</c:v>
                </c:pt>
                <c:pt idx="19">
                  <c:v>0.24061304452686841</c:v>
                </c:pt>
                <c:pt idx="20">
                  <c:v>0.24855448729848392</c:v>
                </c:pt>
                <c:pt idx="21">
                  <c:v>0.25368902551245665</c:v>
                </c:pt>
                <c:pt idx="22">
                  <c:v>0.25631482019116153</c:v>
                </c:pt>
                <c:pt idx="23">
                  <c:v>0.25673389565560362</c:v>
                </c:pt>
                <c:pt idx="24">
                  <c:v>0.25523839290245992</c:v>
                </c:pt>
                <c:pt idx="25">
                  <c:v>0.25210051943080009</c:v>
                </c:pt>
                <c:pt idx="26">
                  <c:v>0.24756596243467022</c:v>
                </c:pt>
                <c:pt idx="27">
                  <c:v>0.24185033472154349</c:v>
                </c:pt>
                <c:pt idx="28">
                  <c:v>0.23513810863175996</c:v>
                </c:pt>
                <c:pt idx="29">
                  <c:v>0.22758345272582489</c:v>
                </c:pt>
                <c:pt idx="30">
                  <c:v>0.21931240410798</c:v>
                </c:pt>
                <c:pt idx="31">
                  <c:v>0.21042586888373696</c:v>
                </c:pt>
                <c:pt idx="32">
                  <c:v>0.20100302766496622</c:v>
                </c:pt>
                <c:pt idx="33">
                  <c:v>0.1911048176029185</c:v>
                </c:pt>
                <c:pt idx="34">
                  <c:v>0.18077725564547736</c:v>
                </c:pt>
                <c:pt idx="35">
                  <c:v>0.17005445157579935</c:v>
                </c:pt>
                <c:pt idx="36">
                  <c:v>0.1589612292299977</c:v>
                </c:pt>
                <c:pt idx="37">
                  <c:v>0.14751532827825178</c:v>
                </c:pt>
                <c:pt idx="38">
                  <c:v>0.13572919739963391</c:v>
                </c:pt>
                <c:pt idx="39">
                  <c:v>0.12361141432393083</c:v>
                </c:pt>
                <c:pt idx="40">
                  <c:v>0.11116778156184001</c:v>
                </c:pt>
                <c:pt idx="41">
                  <c:v>9.8402151448969966E-2</c:v>
                </c:pt>
                <c:pt idx="42">
                  <c:v>8.531703300615244E-2</c:v>
                </c:pt>
                <c:pt idx="43">
                  <c:v>7.1914028321761247E-2</c:v>
                </c:pt>
                <c:pt idx="44">
                  <c:v>5.8194139473362654E-2</c:v>
                </c:pt>
                <c:pt idx="45">
                  <c:v>4.4157979723680504E-2</c:v>
                </c:pt>
                <c:pt idx="46">
                  <c:v>2.9805915708661361E-2</c:v>
                </c:pt>
                <c:pt idx="47">
                  <c:v>1.5138161082709994E-2</c:v>
                </c:pt>
                <c:pt idx="48">
                  <c:v>1.5483682632980422E-4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BB-46B2-864F-7B7E46064918}"/>
            </c:ext>
          </c:extLst>
        </c:ser>
        <c:ser>
          <c:idx val="1"/>
          <c:order val="1"/>
          <c:tx>
            <c:strRef>
              <c:f>Foglio1!$X$2</c:f>
              <c:strCache>
                <c:ptCount val="1"/>
                <c:pt idx="0">
                  <c:v>Y= 5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Foglio1!$V$4:$V$104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3.6636153515463434E-2</c:v>
                </c:pt>
                <c:pt idx="6">
                  <c:v>0.49275606106226738</c:v>
                </c:pt>
                <c:pt idx="7">
                  <c:v>1.0318068608903084</c:v>
                </c:pt>
                <c:pt idx="8">
                  <c:v>1.6537885529995866</c:v>
                </c:pt>
                <c:pt idx="9">
                  <c:v>2.3587011373901006</c:v>
                </c:pt>
                <c:pt idx="10">
                  <c:v>3.1465446140618538</c:v>
                </c:pt>
                <c:pt idx="11">
                  <c:v>4.017318983014845</c:v>
                </c:pt>
                <c:pt idx="12">
                  <c:v>4.9710242442490697</c:v>
                </c:pt>
                <c:pt idx="13">
                  <c:v>6.0076603977645329</c:v>
                </c:pt>
                <c:pt idx="14">
                  <c:v>7.1272274435612335</c:v>
                </c:pt>
                <c:pt idx="15">
                  <c:v>8.3297253816391716</c:v>
                </c:pt>
                <c:pt idx="16">
                  <c:v>9.6151542119983464</c:v>
                </c:pt>
                <c:pt idx="17">
                  <c:v>10.983513934638763</c:v>
                </c:pt>
                <c:pt idx="18">
                  <c:v>12.434804549560402</c:v>
                </c:pt>
                <c:pt idx="19">
                  <c:v>13.969026056763294</c:v>
                </c:pt>
                <c:pt idx="20">
                  <c:v>15.586178456247413</c:v>
                </c:pt>
                <c:pt idx="21">
                  <c:v>17.28626174801277</c:v>
                </c:pt>
                <c:pt idx="22">
                  <c:v>19.069275932059377</c:v>
                </c:pt>
                <c:pt idx="23">
                  <c:v>20.935221008387206</c:v>
                </c:pt>
                <c:pt idx="24">
                  <c:v>22.884096976996279</c:v>
                </c:pt>
                <c:pt idx="25">
                  <c:v>24.915903837886596</c:v>
                </c:pt>
                <c:pt idx="26">
                  <c:v>27.030641591058128</c:v>
                </c:pt>
                <c:pt idx="27">
                  <c:v>29.228310236510922</c:v>
                </c:pt>
                <c:pt idx="28">
                  <c:v>31.50890977424493</c:v>
                </c:pt>
                <c:pt idx="29">
                  <c:v>33.872440204260194</c:v>
                </c:pt>
                <c:pt idx="30">
                  <c:v>36.318901526556687</c:v>
                </c:pt>
                <c:pt idx="31">
                  <c:v>38.848293741134427</c:v>
                </c:pt>
                <c:pt idx="32">
                  <c:v>41.460616847993386</c:v>
                </c:pt>
                <c:pt idx="33">
                  <c:v>44.155870847133592</c:v>
                </c:pt>
                <c:pt idx="34">
                  <c:v>46.934055738555045</c:v>
                </c:pt>
                <c:pt idx="35">
                  <c:v>49.795171522257718</c:v>
                </c:pt>
                <c:pt idx="36">
                  <c:v>52.739218198241609</c:v>
                </c:pt>
                <c:pt idx="37">
                  <c:v>55.766195766506776</c:v>
                </c:pt>
                <c:pt idx="38">
                  <c:v>58.876104227053169</c:v>
                </c:pt>
                <c:pt idx="39">
                  <c:v>62.068943579880795</c:v>
                </c:pt>
                <c:pt idx="40">
                  <c:v>65.344713824989668</c:v>
                </c:pt>
                <c:pt idx="41">
                  <c:v>68.703414962379782</c:v>
                </c:pt>
                <c:pt idx="42">
                  <c:v>72.145046992051093</c:v>
                </c:pt>
                <c:pt idx="43">
                  <c:v>75.669609914003686</c:v>
                </c:pt>
                <c:pt idx="44">
                  <c:v>79.27710372823752</c:v>
                </c:pt>
                <c:pt idx="45">
                  <c:v>82.967528434752538</c:v>
                </c:pt>
                <c:pt idx="46">
                  <c:v>86.740884033548824</c:v>
                </c:pt>
                <c:pt idx="47">
                  <c:v>90.597170524626364</c:v>
                </c:pt>
                <c:pt idx="48">
                  <c:v>94.536387907985116</c:v>
                </c:pt>
                <c:pt idx="49">
                  <c:v>98.558536183625137</c:v>
                </c:pt>
                <c:pt idx="50">
                  <c:v>102.66361535154594</c:v>
                </c:pt>
                <c:pt idx="51">
                  <c:v>106.8516254117484</c:v>
                </c:pt>
                <c:pt idx="52">
                  <c:v>111.1225663642321</c:v>
                </c:pt>
                <c:pt idx="53">
                  <c:v>115.47643820899707</c:v>
                </c:pt>
                <c:pt idx="54">
                  <c:v>119.91324094604322</c:v>
                </c:pt>
                <c:pt idx="55">
                  <c:v>124.43297457537062</c:v>
                </c:pt>
                <c:pt idx="56">
                  <c:v>129.03563909697931</c:v>
                </c:pt>
                <c:pt idx="57">
                  <c:v>133.72123451086915</c:v>
                </c:pt>
                <c:pt idx="58">
                  <c:v>138.48976081704023</c:v>
                </c:pt>
                <c:pt idx="59">
                  <c:v>143.34121801549264</c:v>
                </c:pt>
                <c:pt idx="60">
                  <c:v>148.27560610622623</c:v>
                </c:pt>
                <c:pt idx="61">
                  <c:v>153.29292508924107</c:v>
                </c:pt>
                <c:pt idx="62">
                  <c:v>158.39317496453717</c:v>
                </c:pt>
                <c:pt idx="63">
                  <c:v>163.57635573211448</c:v>
                </c:pt>
                <c:pt idx="64">
                  <c:v>168.842467391973</c:v>
                </c:pt>
                <c:pt idx="65">
                  <c:v>174.19150994411277</c:v>
                </c:pt>
                <c:pt idx="66">
                  <c:v>179.62348338853388</c:v>
                </c:pt>
                <c:pt idx="67">
                  <c:v>185.13838772523607</c:v>
                </c:pt>
                <c:pt idx="68">
                  <c:v>190.73622295421953</c:v>
                </c:pt>
                <c:pt idx="69">
                  <c:v>196.41698907548422</c:v>
                </c:pt>
                <c:pt idx="70">
                  <c:v>202.18068608903022</c:v>
                </c:pt>
                <c:pt idx="71">
                  <c:v>208.02731399485748</c:v>
                </c:pt>
                <c:pt idx="72">
                  <c:v>213.95687279296592</c:v>
                </c:pt>
                <c:pt idx="73">
                  <c:v>219.96936248335552</c:v>
                </c:pt>
                <c:pt idx="74">
                  <c:v>226.06478306602654</c:v>
                </c:pt>
                <c:pt idx="75">
                  <c:v>232.24313454097862</c:v>
                </c:pt>
                <c:pt idx="76">
                  <c:v>238.50441690821214</c:v>
                </c:pt>
                <c:pt idx="77">
                  <c:v>244.84863016772667</c:v>
                </c:pt>
                <c:pt idx="78">
                  <c:v>251.27577431952267</c:v>
                </c:pt>
                <c:pt idx="79">
                  <c:v>257.78584936359965</c:v>
                </c:pt>
                <c:pt idx="80">
                  <c:v>264.37885529995799</c:v>
                </c:pt>
                <c:pt idx="81">
                  <c:v>271.05479212859757</c:v>
                </c:pt>
                <c:pt idx="82">
                  <c:v>277.81365984951833</c:v>
                </c:pt>
                <c:pt idx="83">
                  <c:v>284.65545846272045</c:v>
                </c:pt>
                <c:pt idx="84">
                  <c:v>291.58018796820375</c:v>
                </c:pt>
                <c:pt idx="85">
                  <c:v>298.58784836596823</c:v>
                </c:pt>
                <c:pt idx="86">
                  <c:v>305.67843965601406</c:v>
                </c:pt>
                <c:pt idx="87">
                  <c:v>312.85196183834103</c:v>
                </c:pt>
                <c:pt idx="88">
                  <c:v>320.10841491294917</c:v>
                </c:pt>
                <c:pt idx="89">
                  <c:v>327.44779887983879</c:v>
                </c:pt>
                <c:pt idx="90">
                  <c:v>334.87011373900953</c:v>
                </c:pt>
                <c:pt idx="91">
                  <c:v>342.37535949046151</c:v>
                </c:pt>
                <c:pt idx="92">
                  <c:v>349.96353613419456</c:v>
                </c:pt>
                <c:pt idx="93">
                  <c:v>357.63464367020896</c:v>
                </c:pt>
                <c:pt idx="94">
                  <c:v>365.3886820985046</c:v>
                </c:pt>
                <c:pt idx="95">
                  <c:v>373.22565141908154</c:v>
                </c:pt>
                <c:pt idx="96">
                  <c:v>381.14555163193967</c:v>
                </c:pt>
                <c:pt idx="97">
                  <c:v>389.14838273707903</c:v>
                </c:pt>
                <c:pt idx="98">
                  <c:v>397.23414473449969</c:v>
                </c:pt>
                <c:pt idx="99">
                  <c:v>405.40283762420148</c:v>
                </c:pt>
                <c:pt idx="100">
                  <c:v>413.65446140618451</c:v>
                </c:pt>
              </c:numCache>
            </c:numRef>
          </c:xVal>
          <c:yVal>
            <c:numRef>
              <c:f>Foglio1!$Z$4:$Z$104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1.9546627658648195E-2</c:v>
                </c:pt>
                <c:pt idx="6">
                  <c:v>0.2308631073559094</c:v>
                </c:pt>
                <c:pt idx="7">
                  <c:v>0.41671855067335917</c:v>
                </c:pt>
                <c:pt idx="8">
                  <c:v>0.56659442311962571</c:v>
                </c:pt>
                <c:pt idx="9">
                  <c:v>0.67638690840543025</c:v>
                </c:pt>
                <c:pt idx="10">
                  <c:v>0.74722877879004623</c:v>
                </c:pt>
                <c:pt idx="11">
                  <c:v>0.78370914283453497</c:v>
                </c:pt>
                <c:pt idx="12">
                  <c:v>0.7920536210006579</c:v>
                </c:pt>
                <c:pt idx="13">
                  <c:v>0.77865825479310558</c:v>
                </c:pt>
                <c:pt idx="14">
                  <c:v>0.74914940801259</c:v>
                </c:pt>
                <c:pt idx="15">
                  <c:v>0.70795382479530555</c:v>
                </c:pt>
                <c:pt idx="16">
                  <c:v>0.65825161677191524</c:v>
                </c:pt>
                <c:pt idx="17">
                  <c:v>0.60215237865602433</c:v>
                </c:pt>
                <c:pt idx="18">
                  <c:v>0.54095697511286733</c:v>
                </c:pt>
                <c:pt idx="19">
                  <c:v>0.47541400682193702</c:v>
                </c:pt>
                <c:pt idx="20">
                  <c:v>0.40592635721956427</c:v>
                </c:pt>
                <c:pt idx="21">
                  <c:v>0.33269694825474361</c:v>
                </c:pt>
                <c:pt idx="22">
                  <c:v>0.25582137169906216</c:v>
                </c:pt>
                <c:pt idx="23">
                  <c:v>0.17534165093501425</c:v>
                </c:pt>
                <c:pt idx="24">
                  <c:v>9.1274950043893299E-2</c:v>
                </c:pt>
                <c:pt idx="25">
                  <c:v>3.6277303239941219E-3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CBB-46B2-864F-7B7E46064918}"/>
            </c:ext>
          </c:extLst>
        </c:ser>
        <c:ser>
          <c:idx val="0"/>
          <c:order val="2"/>
          <c:tx>
            <c:strRef>
              <c:f>Foglio1!$K$2</c:f>
              <c:strCache>
                <c:ptCount val="1"/>
                <c:pt idx="0">
                  <c:v>Y= 10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Foglio1!$I$4:$I$2005</c:f>
              <c:numCache>
                <c:formatCode>General</c:formatCode>
                <c:ptCount val="20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0.17782684121778408</c:v>
                </c:pt>
                <c:pt idx="5">
                  <c:v>0.84035443940278731</c:v>
                </c:pt>
                <c:pt idx="6">
                  <c:v>1.6501103927400147</c:v>
                </c:pt>
                <c:pt idx="7">
                  <c:v>2.6070947012294643</c:v>
                </c:pt>
                <c:pt idx="8">
                  <c:v>3.7113073648711361</c:v>
                </c:pt>
                <c:pt idx="9">
                  <c:v>4.9627483836650317</c:v>
                </c:pt>
                <c:pt idx="10">
                  <c:v>6.3614177576111492</c:v>
                </c:pt>
                <c:pt idx="11">
                  <c:v>7.9073154867094946</c:v>
                </c:pt>
                <c:pt idx="12">
                  <c:v>9.6004415709600597</c:v>
                </c:pt>
                <c:pt idx="13">
                  <c:v>11.440796010362844</c:v>
                </c:pt>
                <c:pt idx="14">
                  <c:v>13.428378804917857</c:v>
                </c:pt>
                <c:pt idx="15">
                  <c:v>15.563189954625079</c:v>
                </c:pt>
                <c:pt idx="16">
                  <c:v>17.845229459484543</c:v>
                </c:pt>
                <c:pt idx="17">
                  <c:v>20.274497319496231</c:v>
                </c:pt>
                <c:pt idx="18">
                  <c:v>22.850993534660123</c:v>
                </c:pt>
                <c:pt idx="19">
                  <c:v>25.57471810497626</c:v>
                </c:pt>
                <c:pt idx="20">
                  <c:v>28.445671030444593</c:v>
                </c:pt>
                <c:pt idx="21">
                  <c:v>31.46385231106516</c:v>
                </c:pt>
                <c:pt idx="22">
                  <c:v>34.629261946837978</c:v>
                </c:pt>
                <c:pt idx="23">
                  <c:v>37.94189993776299</c:v>
                </c:pt>
                <c:pt idx="24">
                  <c:v>41.401766283840232</c:v>
                </c:pt>
                <c:pt idx="25">
                  <c:v>45.008860985069695</c:v>
                </c:pt>
                <c:pt idx="26">
                  <c:v>48.763184041451375</c:v>
                </c:pt>
                <c:pt idx="27">
                  <c:v>52.664735452985312</c:v>
                </c:pt>
                <c:pt idx="28">
                  <c:v>56.713515219671429</c:v>
                </c:pt>
                <c:pt idx="29">
                  <c:v>60.909523341509775</c:v>
                </c:pt>
                <c:pt idx="30">
                  <c:v>65.252759818500323</c:v>
                </c:pt>
                <c:pt idx="31">
                  <c:v>69.743224650643157</c:v>
                </c:pt>
                <c:pt idx="32">
                  <c:v>74.380917837938185</c:v>
                </c:pt>
                <c:pt idx="33">
                  <c:v>79.165839380385435</c:v>
                </c:pt>
                <c:pt idx="34">
                  <c:v>84.097989277984922</c:v>
                </c:pt>
                <c:pt idx="35">
                  <c:v>89.177367530736589</c:v>
                </c:pt>
                <c:pt idx="36">
                  <c:v>94.403974138640507</c:v>
                </c:pt>
                <c:pt idx="37">
                  <c:v>99.777809101696633</c:v>
                </c:pt>
                <c:pt idx="38">
                  <c:v>105.29887241990504</c:v>
                </c:pt>
                <c:pt idx="39">
                  <c:v>110.96716409326559</c:v>
                </c:pt>
                <c:pt idx="40">
                  <c:v>116.78268412177837</c:v>
                </c:pt>
                <c:pt idx="41">
                  <c:v>122.74543250544346</c:v>
                </c:pt>
                <c:pt idx="42">
                  <c:v>128.85540924426064</c:v>
                </c:pt>
                <c:pt idx="43">
                  <c:v>135.11261433823012</c:v>
                </c:pt>
                <c:pt idx="44">
                  <c:v>141.51704778735191</c:v>
                </c:pt>
                <c:pt idx="45">
                  <c:v>148.06870959162578</c:v>
                </c:pt>
                <c:pt idx="46">
                  <c:v>154.76759975105196</c:v>
                </c:pt>
                <c:pt idx="47">
                  <c:v>161.6137182656303</c:v>
                </c:pt>
                <c:pt idx="48">
                  <c:v>168.60706513536093</c:v>
                </c:pt>
                <c:pt idx="49">
                  <c:v>175.74764036024371</c:v>
                </c:pt>
                <c:pt idx="50">
                  <c:v>183.03544394027804</c:v>
                </c:pt>
                <c:pt idx="51">
                  <c:v>190.47047587546527</c:v>
                </c:pt>
                <c:pt idx="52">
                  <c:v>198.05273616580479</c:v>
                </c:pt>
                <c:pt idx="53">
                  <c:v>205.78222481129646</c:v>
                </c:pt>
                <c:pt idx="54">
                  <c:v>213.65894181194034</c:v>
                </c:pt>
                <c:pt idx="55">
                  <c:v>221.68288716773651</c:v>
                </c:pt>
                <c:pt idx="56">
                  <c:v>229.85406087868492</c:v>
                </c:pt>
                <c:pt idx="57">
                  <c:v>238.17246294478534</c:v>
                </c:pt>
                <c:pt idx="58">
                  <c:v>246.63809336603831</c:v>
                </c:pt>
                <c:pt idx="59">
                  <c:v>255.25095214244331</c:v>
                </c:pt>
                <c:pt idx="60">
                  <c:v>264.0110392740005</c:v>
                </c:pt>
                <c:pt idx="61">
                  <c:v>272.91835476071003</c:v>
                </c:pt>
                <c:pt idx="62">
                  <c:v>281.97289860257177</c:v>
                </c:pt>
                <c:pt idx="63">
                  <c:v>291.17467079958556</c:v>
                </c:pt>
                <c:pt idx="64">
                  <c:v>300.52367135175183</c:v>
                </c:pt>
                <c:pt idx="65">
                  <c:v>310.0199002590702</c:v>
                </c:pt>
                <c:pt idx="66">
                  <c:v>319.66335752154083</c:v>
                </c:pt>
                <c:pt idx="67">
                  <c:v>329.45404313916362</c:v>
                </c:pt>
                <c:pt idx="68">
                  <c:v>339.39195711193867</c:v>
                </c:pt>
                <c:pt idx="69">
                  <c:v>349.47709943986575</c:v>
                </c:pt>
                <c:pt idx="70">
                  <c:v>359.70947012294539</c:v>
                </c:pt>
                <c:pt idx="71">
                  <c:v>370.08906916117695</c:v>
                </c:pt>
                <c:pt idx="72">
                  <c:v>380.61589655456106</c:v>
                </c:pt>
                <c:pt idx="73">
                  <c:v>391.28995230309715</c:v>
                </c:pt>
                <c:pt idx="74">
                  <c:v>402.11123640678557</c:v>
                </c:pt>
                <c:pt idx="75">
                  <c:v>413.07974886562613</c:v>
                </c:pt>
                <c:pt idx="76">
                  <c:v>424.19548967961907</c:v>
                </c:pt>
                <c:pt idx="77">
                  <c:v>435.45845884876394</c:v>
                </c:pt>
                <c:pt idx="78">
                  <c:v>446.8686563730613</c:v>
                </c:pt>
                <c:pt idx="79">
                  <c:v>458.42608225251075</c:v>
                </c:pt>
                <c:pt idx="80">
                  <c:v>470.13073648711236</c:v>
                </c:pt>
                <c:pt idx="81">
                  <c:v>481.98261907686657</c:v>
                </c:pt>
                <c:pt idx="82">
                  <c:v>493.98173002177265</c:v>
                </c:pt>
                <c:pt idx="83">
                  <c:v>506.12806932183082</c:v>
                </c:pt>
                <c:pt idx="84">
                  <c:v>518.42163697704154</c:v>
                </c:pt>
                <c:pt idx="85">
                  <c:v>530.86243298740442</c:v>
                </c:pt>
                <c:pt idx="86">
                  <c:v>543.45045735291933</c:v>
                </c:pt>
                <c:pt idx="87">
                  <c:v>556.18571007358662</c:v>
                </c:pt>
                <c:pt idx="88">
                  <c:v>569.06819114940618</c:v>
                </c:pt>
                <c:pt idx="89">
                  <c:v>582.097900580378</c:v>
                </c:pt>
                <c:pt idx="90">
                  <c:v>595.27483836650208</c:v>
                </c:pt>
                <c:pt idx="91">
                  <c:v>608.5990045077782</c:v>
                </c:pt>
                <c:pt idx="92">
                  <c:v>622.07039900420625</c:v>
                </c:pt>
                <c:pt idx="93">
                  <c:v>635.68902185578713</c:v>
                </c:pt>
                <c:pt idx="94">
                  <c:v>649.45487306251982</c:v>
                </c:pt>
                <c:pt idx="95">
                  <c:v>663.36795262440467</c:v>
                </c:pt>
                <c:pt idx="96">
                  <c:v>677.42826054144211</c:v>
                </c:pt>
                <c:pt idx="97">
                  <c:v>691.63579681363171</c:v>
                </c:pt>
                <c:pt idx="98">
                  <c:v>705.99056144097347</c:v>
                </c:pt>
                <c:pt idx="99">
                  <c:v>720.49255442346748</c:v>
                </c:pt>
                <c:pt idx="100">
                  <c:v>735.14177576111342</c:v>
                </c:pt>
              </c:numCache>
            </c:numRef>
          </c:xVal>
          <c:yVal>
            <c:numRef>
              <c:f>Foglio1!$M$4:$M$2500</c:f>
              <c:numCache>
                <c:formatCode>General</c:formatCode>
                <c:ptCount val="249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0.14798727261686731</c:v>
                </c:pt>
                <c:pt idx="5">
                  <c:v>0.58083705279655973</c:v>
                </c:pt>
                <c:pt idx="6">
                  <c:v>0.919262868609237</c:v>
                </c:pt>
                <c:pt idx="7">
                  <c:v>1.1430933930843241</c:v>
                </c:pt>
                <c:pt idx="8">
                  <c:v>1.2586136664280108</c:v>
                </c:pt>
                <c:pt idx="9">
                  <c:v>1.2867416526179982</c:v>
                </c:pt>
                <c:pt idx="10">
                  <c:v>1.2518752018829089</c:v>
                </c:pt>
                <c:pt idx="11">
                  <c:v>1.1748411360222992</c:v>
                </c:pt>
                <c:pt idx="12">
                  <c:v>1.0702904376124749</c:v>
                </c:pt>
                <c:pt idx="13">
                  <c:v>0.94708632465885401</c:v>
                </c:pt>
                <c:pt idx="14">
                  <c:v>0.80993160370196138</c:v>
                </c:pt>
                <c:pt idx="15">
                  <c:v>0.66103648142358284</c:v>
                </c:pt>
                <c:pt idx="16">
                  <c:v>0.50132492973923726</c:v>
                </c:pt>
                <c:pt idx="17">
                  <c:v>0.33114052195957527</c:v>
                </c:pt>
                <c:pt idx="18">
                  <c:v>0.15059636390950967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CBB-46B2-864F-7B7E46064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5229839"/>
        <c:axId val="1163334575"/>
      </c:scatterChart>
      <c:valAx>
        <c:axId val="1235229839"/>
        <c:scaling>
          <c:orientation val="minMax"/>
          <c:max val="3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163334575"/>
        <c:crosses val="autoZero"/>
        <c:crossBetween val="midCat"/>
        <c:majorUnit val="5"/>
      </c:valAx>
      <c:valAx>
        <c:axId val="116333457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900" b="0" i="1"/>
                  <a:t>Δ</a:t>
                </a:r>
                <a:r>
                  <a:rPr lang="it-IT" sz="900" b="0" i="1" baseline="-25000"/>
                  <a:t>d</a:t>
                </a:r>
                <a:r>
                  <a:rPr lang="it-IT" sz="900" b="0" i="0" baseline="0"/>
                  <a:t> (m)</a:t>
                </a:r>
                <a:endParaRPr lang="it-IT" sz="900" b="0" i="1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1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#,##0.0" sourceLinked="0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23522983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68707846086663"/>
          <c:y val="4.5061623479665601E-2"/>
          <c:w val="0.79331533380007346"/>
          <c:h val="0.76620406036702471"/>
        </c:manualLayout>
      </c:layout>
      <c:scatterChart>
        <c:scatterStyle val="lineMarker"/>
        <c:varyColors val="0"/>
        <c:ser>
          <c:idx val="2"/>
          <c:order val="0"/>
          <c:tx>
            <c:strRef>
              <c:f>Foglio1!$AK$2</c:f>
              <c:strCache>
                <c:ptCount val="1"/>
                <c:pt idx="0">
                  <c:v>Y= 1 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Foglio1!$AI$4:$AI$104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0.1279915910769934</c:v>
                </c:pt>
                <c:pt idx="11">
                  <c:v>0.36486982520316186</c:v>
                </c:pt>
                <c:pt idx="12">
                  <c:v>0.62430789115087004</c:v>
                </c:pt>
                <c:pt idx="13">
                  <c:v>0.90630578892011859</c:v>
                </c:pt>
                <c:pt idx="14">
                  <c:v>1.2108635185109076</c:v>
                </c:pt>
                <c:pt idx="15">
                  <c:v>1.5379810799232345</c:v>
                </c:pt>
                <c:pt idx="16">
                  <c:v>1.8876584731571031</c:v>
                </c:pt>
                <c:pt idx="17">
                  <c:v>2.2598956982125107</c:v>
                </c:pt>
                <c:pt idx="18">
                  <c:v>2.6546927550894566</c:v>
                </c:pt>
                <c:pt idx="19">
                  <c:v>3.0720496437879463</c:v>
                </c:pt>
                <c:pt idx="20">
                  <c:v>3.5119663643079737</c:v>
                </c:pt>
                <c:pt idx="21">
                  <c:v>3.9744429166495405</c:v>
                </c:pt>
                <c:pt idx="22">
                  <c:v>4.4594793008126477</c:v>
                </c:pt>
                <c:pt idx="23">
                  <c:v>4.9670755167972924</c:v>
                </c:pt>
                <c:pt idx="24">
                  <c:v>5.4972315646034806</c:v>
                </c:pt>
                <c:pt idx="25">
                  <c:v>6.0499474442312078</c:v>
                </c:pt>
                <c:pt idx="26">
                  <c:v>6.6252231556804748</c:v>
                </c:pt>
                <c:pt idx="27">
                  <c:v>7.2230586989512799</c:v>
                </c:pt>
                <c:pt idx="28">
                  <c:v>7.8434540740436303</c:v>
                </c:pt>
                <c:pt idx="29">
                  <c:v>8.4864092809575133</c:v>
                </c:pt>
                <c:pt idx="30">
                  <c:v>9.1519243196929381</c:v>
                </c:pt>
                <c:pt idx="31">
                  <c:v>9.8399991902499035</c:v>
                </c:pt>
                <c:pt idx="32">
                  <c:v>10.550633892628413</c:v>
                </c:pt>
                <c:pt idx="33">
                  <c:v>11.283828426828457</c:v>
                </c:pt>
                <c:pt idx="34">
                  <c:v>12.039582792850043</c:v>
                </c:pt>
                <c:pt idx="35">
                  <c:v>12.817896990693164</c:v>
                </c:pt>
                <c:pt idx="36">
                  <c:v>13.618771020357824</c:v>
                </c:pt>
                <c:pt idx="37">
                  <c:v>14.442204881844036</c:v>
                </c:pt>
                <c:pt idx="38">
                  <c:v>15.288198575151787</c:v>
                </c:pt>
                <c:pt idx="39">
                  <c:v>16.156752100281068</c:v>
                </c:pt>
                <c:pt idx="40">
                  <c:v>17.047865457231893</c:v>
                </c:pt>
                <c:pt idx="41">
                  <c:v>17.961538646004254</c:v>
                </c:pt>
                <c:pt idx="42">
                  <c:v>18.89777166659816</c:v>
                </c:pt>
                <c:pt idx="43">
                  <c:v>19.856564519013599</c:v>
                </c:pt>
                <c:pt idx="44">
                  <c:v>20.837917203250591</c:v>
                </c:pt>
                <c:pt idx="45">
                  <c:v>21.841829719309114</c:v>
                </c:pt>
                <c:pt idx="46">
                  <c:v>22.86830206718917</c:v>
                </c:pt>
                <c:pt idx="47">
                  <c:v>23.917334246890778</c:v>
                </c:pt>
                <c:pt idx="48">
                  <c:v>24.988926258413919</c:v>
                </c:pt>
                <c:pt idx="49">
                  <c:v>26.083078101758613</c:v>
                </c:pt>
                <c:pt idx="50">
                  <c:v>27.199789776924714</c:v>
                </c:pt>
                <c:pt idx="51">
                  <c:v>28.339061283912482</c:v>
                </c:pt>
                <c:pt idx="52">
                  <c:v>29.500892622721775</c:v>
                </c:pt>
                <c:pt idx="53">
                  <c:v>30.685283793352621</c:v>
                </c:pt>
                <c:pt idx="54">
                  <c:v>31.892234795805003</c:v>
                </c:pt>
                <c:pt idx="55">
                  <c:v>33.121745630078927</c:v>
                </c:pt>
                <c:pt idx="56">
                  <c:v>34.373816296174383</c:v>
                </c:pt>
                <c:pt idx="57">
                  <c:v>35.648446794091377</c:v>
                </c:pt>
                <c:pt idx="58">
                  <c:v>36.945637123829911</c:v>
                </c:pt>
                <c:pt idx="59">
                  <c:v>38.265387285389998</c:v>
                </c:pt>
                <c:pt idx="60">
                  <c:v>39.607697278771617</c:v>
                </c:pt>
                <c:pt idx="61">
                  <c:v>40.972567103974775</c:v>
                </c:pt>
                <c:pt idx="62">
                  <c:v>42.359996760999479</c:v>
                </c:pt>
                <c:pt idx="63">
                  <c:v>43.769986249845701</c:v>
                </c:pt>
                <c:pt idx="64">
                  <c:v>45.202535570513511</c:v>
                </c:pt>
                <c:pt idx="65">
                  <c:v>46.657644723002825</c:v>
                </c:pt>
                <c:pt idx="66">
                  <c:v>48.135313707313685</c:v>
                </c:pt>
                <c:pt idx="67">
                  <c:v>49.635542523446084</c:v>
                </c:pt>
                <c:pt idx="68">
                  <c:v>51.158331171400008</c:v>
                </c:pt>
                <c:pt idx="69">
                  <c:v>52.70367965117547</c:v>
                </c:pt>
                <c:pt idx="70">
                  <c:v>54.271587962772507</c:v>
                </c:pt>
                <c:pt idx="71">
                  <c:v>55.862056106191069</c:v>
                </c:pt>
                <c:pt idx="72">
                  <c:v>57.475084081431156</c:v>
                </c:pt>
                <c:pt idx="73">
                  <c:v>59.110671888492796</c:v>
                </c:pt>
                <c:pt idx="74">
                  <c:v>60.768819527375975</c:v>
                </c:pt>
                <c:pt idx="75">
                  <c:v>62.449526998080692</c:v>
                </c:pt>
                <c:pt idx="76">
                  <c:v>64.152794300606956</c:v>
                </c:pt>
                <c:pt idx="77">
                  <c:v>65.878621434954781</c:v>
                </c:pt>
                <c:pt idx="78">
                  <c:v>67.627008401124115</c:v>
                </c:pt>
                <c:pt idx="79">
                  <c:v>69.397955199114989</c:v>
                </c:pt>
                <c:pt idx="80">
                  <c:v>71.191461828927402</c:v>
                </c:pt>
                <c:pt idx="81">
                  <c:v>73.007528290561368</c:v>
                </c:pt>
                <c:pt idx="82">
                  <c:v>74.846154584016844</c:v>
                </c:pt>
                <c:pt idx="83">
                  <c:v>76.70734070929386</c:v>
                </c:pt>
                <c:pt idx="84">
                  <c:v>78.591086666392442</c:v>
                </c:pt>
                <c:pt idx="85">
                  <c:v>80.497392455312564</c:v>
                </c:pt>
                <c:pt idx="86">
                  <c:v>82.426258076054239</c:v>
                </c:pt>
                <c:pt idx="87">
                  <c:v>84.377683528617411</c:v>
                </c:pt>
                <c:pt idx="88">
                  <c:v>86.351668813002149</c:v>
                </c:pt>
                <c:pt idx="89">
                  <c:v>88.348213929208441</c:v>
                </c:pt>
                <c:pt idx="90">
                  <c:v>90.367318877236244</c:v>
                </c:pt>
                <c:pt idx="91">
                  <c:v>92.408983657085599</c:v>
                </c:pt>
                <c:pt idx="92">
                  <c:v>94.473208268756508</c:v>
                </c:pt>
                <c:pt idx="93">
                  <c:v>96.559992712248942</c:v>
                </c:pt>
                <c:pt idx="94">
                  <c:v>98.6693369875629</c:v>
                </c:pt>
                <c:pt idx="95">
                  <c:v>100.80124109469843</c:v>
                </c:pt>
                <c:pt idx="96">
                  <c:v>102.95570503365548</c:v>
                </c:pt>
                <c:pt idx="97">
                  <c:v>105.13272880443408</c:v>
                </c:pt>
                <c:pt idx="98">
                  <c:v>107.33231240703419</c:v>
                </c:pt>
                <c:pt idx="99">
                  <c:v>109.55445584145588</c:v>
                </c:pt>
                <c:pt idx="100">
                  <c:v>111.79915910769908</c:v>
                </c:pt>
              </c:numCache>
            </c:numRef>
          </c:xVal>
          <c:yVal>
            <c:numRef>
              <c:f>Foglio1!$AP$4:$AP$104</c:f>
              <c:numCache>
                <c:formatCode>General</c:formatCode>
                <c:ptCount val="101"/>
                <c:pt idx="0">
                  <c:v>7.5000000000000002E-4</c:v>
                </c:pt>
                <c:pt idx="1">
                  <c:v>7.5000000000000002E-4</c:v>
                </c:pt>
                <c:pt idx="2">
                  <c:v>7.5000000000000002E-4</c:v>
                </c:pt>
                <c:pt idx="3">
                  <c:v>7.5000000000000002E-4</c:v>
                </c:pt>
                <c:pt idx="4">
                  <c:v>7.5000000000000002E-4</c:v>
                </c:pt>
                <c:pt idx="5">
                  <c:v>7.5000000000000002E-4</c:v>
                </c:pt>
                <c:pt idx="6">
                  <c:v>7.5000000000000002E-4</c:v>
                </c:pt>
                <c:pt idx="7">
                  <c:v>7.5000000000000002E-4</c:v>
                </c:pt>
                <c:pt idx="8">
                  <c:v>7.5000000000000002E-4</c:v>
                </c:pt>
                <c:pt idx="9">
                  <c:v>7.5000000000000002E-4</c:v>
                </c:pt>
                <c:pt idx="10">
                  <c:v>1.9314548124397801E-3</c:v>
                </c:pt>
                <c:pt idx="11">
                  <c:v>8.6486541532140131E-3</c:v>
                </c:pt>
                <c:pt idx="12">
                  <c:v>1.9659922821355015E-2</c:v>
                </c:pt>
                <c:pt idx="13">
                  <c:v>3.3190732550733355E-2</c:v>
                </c:pt>
                <c:pt idx="14">
                  <c:v>4.7732832147411239E-2</c:v>
                </c:pt>
                <c:pt idx="15">
                  <c:v>6.2103313861984817E-2</c:v>
                </c:pt>
                <c:pt idx="16">
                  <c:v>7.5443618334604015E-2</c:v>
                </c:pt>
                <c:pt idx="17">
                  <c:v>8.7185120730189511E-2</c:v>
                </c:pt>
                <c:pt idx="18">
                  <c:v>9.7000073327927136E-2</c:v>
                </c:pt>
                <c:pt idx="19">
                  <c:v>0.10474952210946377</c:v>
                </c:pt>
                <c:pt idx="20">
                  <c:v>0.11043455952123031</c:v>
                </c:pt>
                <c:pt idx="21">
                  <c:v>0.1141538977180175</c:v>
                </c:pt>
                <c:pt idx="22">
                  <c:v>0.11606877891091785</c:v>
                </c:pt>
                <c:pt idx="23">
                  <c:v>0.11637518156661497</c:v>
                </c:pt>
                <c:pt idx="24">
                  <c:v>0.11528275188856225</c:v>
                </c:pt>
                <c:pt idx="25">
                  <c:v>0.11299964613026095</c:v>
                </c:pt>
                <c:pt idx="26">
                  <c:v>0.10972237481934369</c:v>
                </c:pt>
                <c:pt idx="27">
                  <c:v>0.10562972688849862</c:v>
                </c:pt>
                <c:pt idx="28">
                  <c:v>0.10087988871818869</c:v>
                </c:pt>
                <c:pt idx="29">
                  <c:v>9.5609945274836433E-2</c:v>
                </c:pt>
                <c:pt idx="30">
                  <c:v>8.9937048224961472E-2</c:v>
                </c:pt>
                <c:pt idx="31">
                  <c:v>8.396065001948623E-2</c:v>
                </c:pt>
                <c:pt idx="32">
                  <c:v>7.7765323949261722E-2</c:v>
                </c:pt>
                <c:pt idx="33">
                  <c:v>7.1423808884032866E-2</c:v>
                </c:pt>
                <c:pt idx="34">
                  <c:v>6.5000026126276561E-2</c:v>
                </c:pt>
                <c:pt idx="35">
                  <c:v>5.8551909174255422E-2</c:v>
                </c:pt>
                <c:pt idx="36">
                  <c:v>5.2133962438408551E-2</c:v>
                </c:pt>
                <c:pt idx="37">
                  <c:v>4.5799521707250948E-2</c:v>
                </c:pt>
                <c:pt idx="38">
                  <c:v>3.960272884433573E-2</c:v>
                </c:pt>
                <c:pt idx="39">
                  <c:v>3.3600258391912545E-2</c:v>
                </c:pt>
                <c:pt idx="40">
                  <c:v>2.7852847551357404E-2</c:v>
                </c:pt>
                <c:pt idx="41">
                  <c:v>2.2426686518555054E-2</c:v>
                </c:pt>
                <c:pt idx="42">
                  <c:v>1.7394726177812E-2</c:v>
                </c:pt>
                <c:pt idx="43">
                  <c:v>1.2837957016117021E-2</c:v>
                </c:pt>
                <c:pt idx="44">
                  <c:v>8.846708581171361E-3</c:v>
                </c:pt>
                <c:pt idx="45">
                  <c:v>5.5220141240487648E-3</c:v>
                </c:pt>
                <c:pt idx="46">
                  <c:v>2.977081050854714E-3</c:v>
                </c:pt>
                <c:pt idx="47">
                  <c:v>1.338904922291162E-3</c:v>
                </c:pt>
                <c:pt idx="48">
                  <c:v>7.5006320351848671E-4</c:v>
                </c:pt>
                <c:pt idx="49">
                  <c:v>7.5000000000000002E-4</c:v>
                </c:pt>
                <c:pt idx="50">
                  <c:v>7.5000000000000002E-4</c:v>
                </c:pt>
                <c:pt idx="51">
                  <c:v>7.5000000000000002E-4</c:v>
                </c:pt>
                <c:pt idx="52">
                  <c:v>7.5000000000000002E-4</c:v>
                </c:pt>
                <c:pt idx="53">
                  <c:v>7.5000000000000002E-4</c:v>
                </c:pt>
                <c:pt idx="54">
                  <c:v>7.5000000000000002E-4</c:v>
                </c:pt>
                <c:pt idx="55">
                  <c:v>7.5000000000000002E-4</c:v>
                </c:pt>
                <c:pt idx="56">
                  <c:v>7.5000000000000002E-4</c:v>
                </c:pt>
                <c:pt idx="57">
                  <c:v>7.5000000000000002E-4</c:v>
                </c:pt>
                <c:pt idx="58">
                  <c:v>7.5000000000000002E-4</c:v>
                </c:pt>
                <c:pt idx="59">
                  <c:v>7.5000000000000002E-4</c:v>
                </c:pt>
                <c:pt idx="60">
                  <c:v>7.5000000000000002E-4</c:v>
                </c:pt>
                <c:pt idx="61">
                  <c:v>7.5000000000000002E-4</c:v>
                </c:pt>
                <c:pt idx="62">
                  <c:v>7.5000000000000002E-4</c:v>
                </c:pt>
                <c:pt idx="63">
                  <c:v>7.5000000000000002E-4</c:v>
                </c:pt>
                <c:pt idx="64">
                  <c:v>7.5000000000000002E-4</c:v>
                </c:pt>
                <c:pt idx="65">
                  <c:v>7.5000000000000002E-4</c:v>
                </c:pt>
                <c:pt idx="66">
                  <c:v>7.5000000000000002E-4</c:v>
                </c:pt>
                <c:pt idx="67">
                  <c:v>7.5000000000000002E-4</c:v>
                </c:pt>
                <c:pt idx="68">
                  <c:v>7.5000000000000002E-4</c:v>
                </c:pt>
                <c:pt idx="69">
                  <c:v>7.5000000000000002E-4</c:v>
                </c:pt>
                <c:pt idx="70">
                  <c:v>7.5000000000000002E-4</c:v>
                </c:pt>
                <c:pt idx="71">
                  <c:v>7.5000000000000002E-4</c:v>
                </c:pt>
                <c:pt idx="72">
                  <c:v>7.5000000000000002E-4</c:v>
                </c:pt>
                <c:pt idx="73">
                  <c:v>7.5000000000000002E-4</c:v>
                </c:pt>
                <c:pt idx="74">
                  <c:v>7.5000000000000002E-4</c:v>
                </c:pt>
                <c:pt idx="75">
                  <c:v>7.5000000000000002E-4</c:v>
                </c:pt>
                <c:pt idx="76">
                  <c:v>7.5000000000000002E-4</c:v>
                </c:pt>
                <c:pt idx="77">
                  <c:v>7.5000000000000002E-4</c:v>
                </c:pt>
                <c:pt idx="78">
                  <c:v>7.5000000000000002E-4</c:v>
                </c:pt>
                <c:pt idx="79">
                  <c:v>7.5000000000000002E-4</c:v>
                </c:pt>
                <c:pt idx="80">
                  <c:v>7.5000000000000002E-4</c:v>
                </c:pt>
                <c:pt idx="81">
                  <c:v>7.5000000000000002E-4</c:v>
                </c:pt>
                <c:pt idx="82">
                  <c:v>7.5000000000000002E-4</c:v>
                </c:pt>
                <c:pt idx="83">
                  <c:v>7.5000000000000002E-4</c:v>
                </c:pt>
                <c:pt idx="84">
                  <c:v>7.5000000000000002E-4</c:v>
                </c:pt>
                <c:pt idx="85">
                  <c:v>7.5000000000000002E-4</c:v>
                </c:pt>
                <c:pt idx="86">
                  <c:v>7.5000000000000002E-4</c:v>
                </c:pt>
                <c:pt idx="87">
                  <c:v>7.5000000000000002E-4</c:v>
                </c:pt>
                <c:pt idx="88">
                  <c:v>7.5000000000000002E-4</c:v>
                </c:pt>
                <c:pt idx="89">
                  <c:v>7.5000000000000002E-4</c:v>
                </c:pt>
                <c:pt idx="90">
                  <c:v>7.5000000000000002E-4</c:v>
                </c:pt>
                <c:pt idx="91">
                  <c:v>7.5000000000000002E-4</c:v>
                </c:pt>
                <c:pt idx="92">
                  <c:v>7.5000000000000002E-4</c:v>
                </c:pt>
                <c:pt idx="93">
                  <c:v>7.5000000000000002E-4</c:v>
                </c:pt>
                <c:pt idx="94">
                  <c:v>7.5000000000000002E-4</c:v>
                </c:pt>
                <c:pt idx="95">
                  <c:v>7.5000000000000002E-4</c:v>
                </c:pt>
                <c:pt idx="96">
                  <c:v>7.5000000000000002E-4</c:v>
                </c:pt>
                <c:pt idx="97">
                  <c:v>7.5000000000000002E-4</c:v>
                </c:pt>
                <c:pt idx="98">
                  <c:v>7.5000000000000002E-4</c:v>
                </c:pt>
                <c:pt idx="99">
                  <c:v>7.5000000000000002E-4</c:v>
                </c:pt>
                <c:pt idx="100">
                  <c:v>7.5000000000000002E-4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BB-46B2-864F-7B7E46064918}"/>
            </c:ext>
          </c:extLst>
        </c:ser>
        <c:ser>
          <c:idx val="1"/>
          <c:order val="1"/>
          <c:tx>
            <c:strRef>
              <c:f>Foglio1!$X$2</c:f>
              <c:strCache>
                <c:ptCount val="1"/>
                <c:pt idx="0">
                  <c:v>Y= 5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Foglio1!$V$4:$V$104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3.6636153515463434E-2</c:v>
                </c:pt>
                <c:pt idx="6">
                  <c:v>0.49275606106226738</c:v>
                </c:pt>
                <c:pt idx="7">
                  <c:v>1.0318068608903084</c:v>
                </c:pt>
                <c:pt idx="8">
                  <c:v>1.6537885529995866</c:v>
                </c:pt>
                <c:pt idx="9">
                  <c:v>2.3587011373901006</c:v>
                </c:pt>
                <c:pt idx="10">
                  <c:v>3.1465446140618538</c:v>
                </c:pt>
                <c:pt idx="11">
                  <c:v>4.017318983014845</c:v>
                </c:pt>
                <c:pt idx="12">
                  <c:v>4.9710242442490697</c:v>
                </c:pt>
                <c:pt idx="13">
                  <c:v>6.0076603977645329</c:v>
                </c:pt>
                <c:pt idx="14">
                  <c:v>7.1272274435612335</c:v>
                </c:pt>
                <c:pt idx="15">
                  <c:v>8.3297253816391716</c:v>
                </c:pt>
                <c:pt idx="16">
                  <c:v>9.6151542119983464</c:v>
                </c:pt>
                <c:pt idx="17">
                  <c:v>10.983513934638763</c:v>
                </c:pt>
                <c:pt idx="18">
                  <c:v>12.434804549560402</c:v>
                </c:pt>
                <c:pt idx="19">
                  <c:v>13.969026056763294</c:v>
                </c:pt>
                <c:pt idx="20">
                  <c:v>15.586178456247413</c:v>
                </c:pt>
                <c:pt idx="21">
                  <c:v>17.28626174801277</c:v>
                </c:pt>
                <c:pt idx="22">
                  <c:v>19.069275932059377</c:v>
                </c:pt>
                <c:pt idx="23">
                  <c:v>20.935221008387206</c:v>
                </c:pt>
                <c:pt idx="24">
                  <c:v>22.884096976996279</c:v>
                </c:pt>
                <c:pt idx="25">
                  <c:v>24.915903837886596</c:v>
                </c:pt>
                <c:pt idx="26">
                  <c:v>27.030641591058128</c:v>
                </c:pt>
                <c:pt idx="27">
                  <c:v>29.228310236510922</c:v>
                </c:pt>
                <c:pt idx="28">
                  <c:v>31.50890977424493</c:v>
                </c:pt>
                <c:pt idx="29">
                  <c:v>33.872440204260194</c:v>
                </c:pt>
                <c:pt idx="30">
                  <c:v>36.318901526556687</c:v>
                </c:pt>
                <c:pt idx="31">
                  <c:v>38.848293741134427</c:v>
                </c:pt>
                <c:pt idx="32">
                  <c:v>41.460616847993386</c:v>
                </c:pt>
                <c:pt idx="33">
                  <c:v>44.155870847133592</c:v>
                </c:pt>
                <c:pt idx="34">
                  <c:v>46.934055738555045</c:v>
                </c:pt>
                <c:pt idx="35">
                  <c:v>49.795171522257718</c:v>
                </c:pt>
                <c:pt idx="36">
                  <c:v>52.739218198241609</c:v>
                </c:pt>
                <c:pt idx="37">
                  <c:v>55.766195766506776</c:v>
                </c:pt>
                <c:pt idx="38">
                  <c:v>58.876104227053169</c:v>
                </c:pt>
                <c:pt idx="39">
                  <c:v>62.068943579880795</c:v>
                </c:pt>
                <c:pt idx="40">
                  <c:v>65.344713824989668</c:v>
                </c:pt>
                <c:pt idx="41">
                  <c:v>68.703414962379782</c:v>
                </c:pt>
                <c:pt idx="42">
                  <c:v>72.145046992051093</c:v>
                </c:pt>
                <c:pt idx="43">
                  <c:v>75.669609914003686</c:v>
                </c:pt>
                <c:pt idx="44">
                  <c:v>79.27710372823752</c:v>
                </c:pt>
                <c:pt idx="45">
                  <c:v>82.967528434752538</c:v>
                </c:pt>
                <c:pt idx="46">
                  <c:v>86.740884033548824</c:v>
                </c:pt>
                <c:pt idx="47">
                  <c:v>90.597170524626364</c:v>
                </c:pt>
                <c:pt idx="48">
                  <c:v>94.536387907985116</c:v>
                </c:pt>
                <c:pt idx="49">
                  <c:v>98.558536183625137</c:v>
                </c:pt>
                <c:pt idx="50">
                  <c:v>102.66361535154594</c:v>
                </c:pt>
                <c:pt idx="51">
                  <c:v>106.8516254117484</c:v>
                </c:pt>
                <c:pt idx="52">
                  <c:v>111.1225663642321</c:v>
                </c:pt>
                <c:pt idx="53">
                  <c:v>115.47643820899707</c:v>
                </c:pt>
                <c:pt idx="54">
                  <c:v>119.91324094604322</c:v>
                </c:pt>
                <c:pt idx="55">
                  <c:v>124.43297457537062</c:v>
                </c:pt>
                <c:pt idx="56">
                  <c:v>129.03563909697931</c:v>
                </c:pt>
                <c:pt idx="57">
                  <c:v>133.72123451086915</c:v>
                </c:pt>
                <c:pt idx="58">
                  <c:v>138.48976081704023</c:v>
                </c:pt>
                <c:pt idx="59">
                  <c:v>143.34121801549264</c:v>
                </c:pt>
                <c:pt idx="60">
                  <c:v>148.27560610622623</c:v>
                </c:pt>
                <c:pt idx="61">
                  <c:v>153.29292508924107</c:v>
                </c:pt>
                <c:pt idx="62">
                  <c:v>158.39317496453717</c:v>
                </c:pt>
                <c:pt idx="63">
                  <c:v>163.57635573211448</c:v>
                </c:pt>
                <c:pt idx="64">
                  <c:v>168.842467391973</c:v>
                </c:pt>
                <c:pt idx="65">
                  <c:v>174.19150994411277</c:v>
                </c:pt>
                <c:pt idx="66">
                  <c:v>179.62348338853388</c:v>
                </c:pt>
                <c:pt idx="67">
                  <c:v>185.13838772523607</c:v>
                </c:pt>
                <c:pt idx="68">
                  <c:v>190.73622295421953</c:v>
                </c:pt>
                <c:pt idx="69">
                  <c:v>196.41698907548422</c:v>
                </c:pt>
                <c:pt idx="70">
                  <c:v>202.18068608903022</c:v>
                </c:pt>
                <c:pt idx="71">
                  <c:v>208.02731399485748</c:v>
                </c:pt>
                <c:pt idx="72">
                  <c:v>213.95687279296592</c:v>
                </c:pt>
                <c:pt idx="73">
                  <c:v>219.96936248335552</c:v>
                </c:pt>
                <c:pt idx="74">
                  <c:v>226.06478306602654</c:v>
                </c:pt>
                <c:pt idx="75">
                  <c:v>232.24313454097862</c:v>
                </c:pt>
                <c:pt idx="76">
                  <c:v>238.50441690821214</c:v>
                </c:pt>
                <c:pt idx="77">
                  <c:v>244.84863016772667</c:v>
                </c:pt>
                <c:pt idx="78">
                  <c:v>251.27577431952267</c:v>
                </c:pt>
                <c:pt idx="79">
                  <c:v>257.78584936359965</c:v>
                </c:pt>
                <c:pt idx="80">
                  <c:v>264.37885529995799</c:v>
                </c:pt>
                <c:pt idx="81">
                  <c:v>271.05479212859757</c:v>
                </c:pt>
                <c:pt idx="82">
                  <c:v>277.81365984951833</c:v>
                </c:pt>
                <c:pt idx="83">
                  <c:v>284.65545846272045</c:v>
                </c:pt>
                <c:pt idx="84">
                  <c:v>291.58018796820375</c:v>
                </c:pt>
                <c:pt idx="85">
                  <c:v>298.58784836596823</c:v>
                </c:pt>
                <c:pt idx="86">
                  <c:v>305.67843965601406</c:v>
                </c:pt>
                <c:pt idx="87">
                  <c:v>312.85196183834103</c:v>
                </c:pt>
                <c:pt idx="88">
                  <c:v>320.10841491294917</c:v>
                </c:pt>
                <c:pt idx="89">
                  <c:v>327.44779887983879</c:v>
                </c:pt>
                <c:pt idx="90">
                  <c:v>334.87011373900953</c:v>
                </c:pt>
                <c:pt idx="91">
                  <c:v>342.37535949046151</c:v>
                </c:pt>
                <c:pt idx="92">
                  <c:v>349.96353613419456</c:v>
                </c:pt>
                <c:pt idx="93">
                  <c:v>357.63464367020896</c:v>
                </c:pt>
                <c:pt idx="94">
                  <c:v>365.3886820985046</c:v>
                </c:pt>
                <c:pt idx="95">
                  <c:v>373.22565141908154</c:v>
                </c:pt>
                <c:pt idx="96">
                  <c:v>381.14555163193967</c:v>
                </c:pt>
                <c:pt idx="97">
                  <c:v>389.14838273707903</c:v>
                </c:pt>
                <c:pt idx="98">
                  <c:v>397.23414473449969</c:v>
                </c:pt>
                <c:pt idx="99">
                  <c:v>405.40283762420148</c:v>
                </c:pt>
                <c:pt idx="100">
                  <c:v>413.65446140618451</c:v>
                </c:pt>
              </c:numCache>
            </c:numRef>
          </c:xVal>
          <c:yVal>
            <c:numRef>
              <c:f>Foglio1!$AC$4:$AC$104</c:f>
              <c:numCache>
                <c:formatCode>General</c:formatCode>
                <c:ptCount val="101"/>
                <c:pt idx="0">
                  <c:v>7.5000000000000002E-4</c:v>
                </c:pt>
                <c:pt idx="1">
                  <c:v>7.5000000000000002E-4</c:v>
                </c:pt>
                <c:pt idx="2">
                  <c:v>7.5000000000000002E-4</c:v>
                </c:pt>
                <c:pt idx="3">
                  <c:v>7.5000000000000002E-4</c:v>
                </c:pt>
                <c:pt idx="4">
                  <c:v>7.5000000000000002E-4</c:v>
                </c:pt>
                <c:pt idx="5">
                  <c:v>9.5016014367069635E-4</c:v>
                </c:pt>
                <c:pt idx="6">
                  <c:v>2.6749368956626829E-2</c:v>
                </c:pt>
                <c:pt idx="7">
                  <c:v>8.0424209824336651E-2</c:v>
                </c:pt>
                <c:pt idx="8">
                  <c:v>0.1410747204312279</c:v>
                </c:pt>
                <c:pt idx="9">
                  <c:v>0.19386030435695173</c:v>
                </c:pt>
                <c:pt idx="10">
                  <c:v>0.23123285787725179</c:v>
                </c:pt>
                <c:pt idx="11">
                  <c:v>0.25141140679416579</c:v>
                </c:pt>
                <c:pt idx="12">
                  <c:v>0.25611232100478176</c:v>
                </c:pt>
                <c:pt idx="13">
                  <c:v>0.24858120012363183</c:v>
                </c:pt>
                <c:pt idx="14">
                  <c:v>0.2322798372161344</c:v>
                </c:pt>
                <c:pt idx="15">
                  <c:v>0.21020924724292958</c:v>
                </c:pt>
                <c:pt idx="16">
                  <c:v>0.18469646638213894</c:v>
                </c:pt>
                <c:pt idx="17">
                  <c:v>0.15744880870486438</c:v>
                </c:pt>
                <c:pt idx="18">
                  <c:v>0.12971968954381755</c:v>
                </c:pt>
                <c:pt idx="19">
                  <c:v>0.10248960494526187</c:v>
                </c:pt>
                <c:pt idx="20">
                  <c:v>7.6617620755597859E-2</c:v>
                </c:pt>
                <c:pt idx="21">
                  <c:v>5.2952631930957401E-2</c:v>
                </c:pt>
                <c:pt idx="22">
                  <c:v>3.2410544643986322E-2</c:v>
                </c:pt>
                <c:pt idx="23">
                  <c:v>1.6028836452327788E-2</c:v>
                </c:pt>
                <c:pt idx="24">
                  <c:v>5.0092819136980746E-3</c:v>
                </c:pt>
                <c:pt idx="25">
                  <c:v>7.5693215740943139E-4</c:v>
                </c:pt>
                <c:pt idx="26">
                  <c:v>7.5000000000000002E-4</c:v>
                </c:pt>
                <c:pt idx="27">
                  <c:v>7.5000000000000002E-4</c:v>
                </c:pt>
                <c:pt idx="28">
                  <c:v>7.5000000000000002E-4</c:v>
                </c:pt>
                <c:pt idx="29">
                  <c:v>7.5000000000000002E-4</c:v>
                </c:pt>
                <c:pt idx="30">
                  <c:v>7.5000000000000002E-4</c:v>
                </c:pt>
                <c:pt idx="31">
                  <c:v>7.5000000000000002E-4</c:v>
                </c:pt>
                <c:pt idx="32">
                  <c:v>7.5000000000000002E-4</c:v>
                </c:pt>
                <c:pt idx="33">
                  <c:v>7.5000000000000002E-4</c:v>
                </c:pt>
                <c:pt idx="34">
                  <c:v>7.5000000000000002E-4</c:v>
                </c:pt>
                <c:pt idx="35">
                  <c:v>7.5000000000000002E-4</c:v>
                </c:pt>
                <c:pt idx="36">
                  <c:v>7.5000000000000002E-4</c:v>
                </c:pt>
                <c:pt idx="37">
                  <c:v>7.5000000000000002E-4</c:v>
                </c:pt>
                <c:pt idx="38">
                  <c:v>7.5000000000000002E-4</c:v>
                </c:pt>
                <c:pt idx="39">
                  <c:v>7.5000000000000002E-4</c:v>
                </c:pt>
                <c:pt idx="40">
                  <c:v>7.5000000000000002E-4</c:v>
                </c:pt>
                <c:pt idx="41">
                  <c:v>7.5000000000000002E-4</c:v>
                </c:pt>
                <c:pt idx="42">
                  <c:v>7.5000000000000002E-4</c:v>
                </c:pt>
                <c:pt idx="43">
                  <c:v>7.5000000000000002E-4</c:v>
                </c:pt>
                <c:pt idx="44">
                  <c:v>7.5000000000000002E-4</c:v>
                </c:pt>
                <c:pt idx="45">
                  <c:v>7.5000000000000002E-4</c:v>
                </c:pt>
                <c:pt idx="46">
                  <c:v>7.5000000000000002E-4</c:v>
                </c:pt>
                <c:pt idx="47">
                  <c:v>7.5000000000000002E-4</c:v>
                </c:pt>
                <c:pt idx="48">
                  <c:v>7.5000000000000002E-4</c:v>
                </c:pt>
                <c:pt idx="49">
                  <c:v>7.5000000000000002E-4</c:v>
                </c:pt>
                <c:pt idx="50">
                  <c:v>7.5000000000000002E-4</c:v>
                </c:pt>
                <c:pt idx="51">
                  <c:v>7.5000000000000002E-4</c:v>
                </c:pt>
                <c:pt idx="52">
                  <c:v>7.5000000000000002E-4</c:v>
                </c:pt>
                <c:pt idx="53">
                  <c:v>7.5000000000000002E-4</c:v>
                </c:pt>
                <c:pt idx="54">
                  <c:v>7.5000000000000002E-4</c:v>
                </c:pt>
                <c:pt idx="55">
                  <c:v>7.5000000000000002E-4</c:v>
                </c:pt>
                <c:pt idx="56">
                  <c:v>7.5000000000000002E-4</c:v>
                </c:pt>
                <c:pt idx="57">
                  <c:v>7.5000000000000002E-4</c:v>
                </c:pt>
                <c:pt idx="58">
                  <c:v>7.5000000000000002E-4</c:v>
                </c:pt>
                <c:pt idx="59">
                  <c:v>7.5000000000000002E-4</c:v>
                </c:pt>
                <c:pt idx="60">
                  <c:v>7.5000000000000002E-4</c:v>
                </c:pt>
                <c:pt idx="61">
                  <c:v>7.5000000000000002E-4</c:v>
                </c:pt>
                <c:pt idx="62">
                  <c:v>7.5000000000000002E-4</c:v>
                </c:pt>
                <c:pt idx="63">
                  <c:v>7.5000000000000002E-4</c:v>
                </c:pt>
                <c:pt idx="64">
                  <c:v>7.5000000000000002E-4</c:v>
                </c:pt>
                <c:pt idx="65">
                  <c:v>7.5000000000000002E-4</c:v>
                </c:pt>
                <c:pt idx="66">
                  <c:v>7.5000000000000002E-4</c:v>
                </c:pt>
                <c:pt idx="67">
                  <c:v>7.5000000000000002E-4</c:v>
                </c:pt>
                <c:pt idx="68">
                  <c:v>7.5000000000000002E-4</c:v>
                </c:pt>
                <c:pt idx="69">
                  <c:v>7.5000000000000002E-4</c:v>
                </c:pt>
                <c:pt idx="70">
                  <c:v>7.5000000000000002E-4</c:v>
                </c:pt>
                <c:pt idx="71">
                  <c:v>7.5000000000000002E-4</c:v>
                </c:pt>
                <c:pt idx="72">
                  <c:v>7.5000000000000002E-4</c:v>
                </c:pt>
                <c:pt idx="73">
                  <c:v>7.5000000000000002E-4</c:v>
                </c:pt>
                <c:pt idx="74">
                  <c:v>7.5000000000000002E-4</c:v>
                </c:pt>
                <c:pt idx="75">
                  <c:v>7.5000000000000002E-4</c:v>
                </c:pt>
                <c:pt idx="76">
                  <c:v>7.5000000000000002E-4</c:v>
                </c:pt>
                <c:pt idx="77">
                  <c:v>7.5000000000000002E-4</c:v>
                </c:pt>
                <c:pt idx="78">
                  <c:v>7.5000000000000002E-4</c:v>
                </c:pt>
                <c:pt idx="79">
                  <c:v>7.5000000000000002E-4</c:v>
                </c:pt>
                <c:pt idx="80">
                  <c:v>7.5000000000000002E-4</c:v>
                </c:pt>
                <c:pt idx="81">
                  <c:v>7.5000000000000002E-4</c:v>
                </c:pt>
                <c:pt idx="82">
                  <c:v>7.5000000000000002E-4</c:v>
                </c:pt>
                <c:pt idx="83">
                  <c:v>7.5000000000000002E-4</c:v>
                </c:pt>
                <c:pt idx="84">
                  <c:v>7.5000000000000002E-4</c:v>
                </c:pt>
                <c:pt idx="85">
                  <c:v>7.5000000000000002E-4</c:v>
                </c:pt>
                <c:pt idx="86">
                  <c:v>7.5000000000000002E-4</c:v>
                </c:pt>
                <c:pt idx="87">
                  <c:v>7.5000000000000002E-4</c:v>
                </c:pt>
                <c:pt idx="88">
                  <c:v>7.5000000000000002E-4</c:v>
                </c:pt>
                <c:pt idx="89">
                  <c:v>7.5000000000000002E-4</c:v>
                </c:pt>
                <c:pt idx="90">
                  <c:v>7.5000000000000002E-4</c:v>
                </c:pt>
                <c:pt idx="91">
                  <c:v>7.5000000000000002E-4</c:v>
                </c:pt>
                <c:pt idx="92">
                  <c:v>7.5000000000000002E-4</c:v>
                </c:pt>
                <c:pt idx="93">
                  <c:v>7.5000000000000002E-4</c:v>
                </c:pt>
                <c:pt idx="94">
                  <c:v>7.5000000000000002E-4</c:v>
                </c:pt>
                <c:pt idx="95">
                  <c:v>7.5000000000000002E-4</c:v>
                </c:pt>
                <c:pt idx="96">
                  <c:v>7.5000000000000002E-4</c:v>
                </c:pt>
                <c:pt idx="97">
                  <c:v>7.5000000000000002E-4</c:v>
                </c:pt>
                <c:pt idx="98">
                  <c:v>7.5000000000000002E-4</c:v>
                </c:pt>
                <c:pt idx="99">
                  <c:v>7.5000000000000002E-4</c:v>
                </c:pt>
                <c:pt idx="100">
                  <c:v>7.5000000000000002E-4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CBB-46B2-864F-7B7E46064918}"/>
            </c:ext>
          </c:extLst>
        </c:ser>
        <c:ser>
          <c:idx val="0"/>
          <c:order val="2"/>
          <c:tx>
            <c:strRef>
              <c:f>Foglio1!$K$2</c:f>
              <c:strCache>
                <c:ptCount val="1"/>
                <c:pt idx="0">
                  <c:v>Y= 10 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Foglio1!$I$4:$I$2005</c:f>
              <c:numCache>
                <c:formatCode>General</c:formatCode>
                <c:ptCount val="20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0.17782684121778408</c:v>
                </c:pt>
                <c:pt idx="5">
                  <c:v>0.84035443940278731</c:v>
                </c:pt>
                <c:pt idx="6">
                  <c:v>1.6501103927400147</c:v>
                </c:pt>
                <c:pt idx="7">
                  <c:v>2.6070947012294643</c:v>
                </c:pt>
                <c:pt idx="8">
                  <c:v>3.7113073648711361</c:v>
                </c:pt>
                <c:pt idx="9">
                  <c:v>4.9627483836650317</c:v>
                </c:pt>
                <c:pt idx="10">
                  <c:v>6.3614177576111492</c:v>
                </c:pt>
                <c:pt idx="11">
                  <c:v>7.9073154867094946</c:v>
                </c:pt>
                <c:pt idx="12">
                  <c:v>9.6004415709600597</c:v>
                </c:pt>
                <c:pt idx="13">
                  <c:v>11.440796010362844</c:v>
                </c:pt>
                <c:pt idx="14">
                  <c:v>13.428378804917857</c:v>
                </c:pt>
                <c:pt idx="15">
                  <c:v>15.563189954625079</c:v>
                </c:pt>
                <c:pt idx="16">
                  <c:v>17.845229459484543</c:v>
                </c:pt>
                <c:pt idx="17">
                  <c:v>20.274497319496231</c:v>
                </c:pt>
                <c:pt idx="18">
                  <c:v>22.850993534660123</c:v>
                </c:pt>
                <c:pt idx="19">
                  <c:v>25.57471810497626</c:v>
                </c:pt>
                <c:pt idx="20">
                  <c:v>28.445671030444593</c:v>
                </c:pt>
                <c:pt idx="21">
                  <c:v>31.46385231106516</c:v>
                </c:pt>
                <c:pt idx="22">
                  <c:v>34.629261946837978</c:v>
                </c:pt>
                <c:pt idx="23">
                  <c:v>37.94189993776299</c:v>
                </c:pt>
                <c:pt idx="24">
                  <c:v>41.401766283840232</c:v>
                </c:pt>
                <c:pt idx="25">
                  <c:v>45.008860985069695</c:v>
                </c:pt>
                <c:pt idx="26">
                  <c:v>48.763184041451375</c:v>
                </c:pt>
                <c:pt idx="27">
                  <c:v>52.664735452985312</c:v>
                </c:pt>
                <c:pt idx="28">
                  <c:v>56.713515219671429</c:v>
                </c:pt>
                <c:pt idx="29">
                  <c:v>60.909523341509775</c:v>
                </c:pt>
                <c:pt idx="30">
                  <c:v>65.252759818500323</c:v>
                </c:pt>
                <c:pt idx="31">
                  <c:v>69.743224650643157</c:v>
                </c:pt>
                <c:pt idx="32">
                  <c:v>74.380917837938185</c:v>
                </c:pt>
                <c:pt idx="33">
                  <c:v>79.165839380385435</c:v>
                </c:pt>
                <c:pt idx="34">
                  <c:v>84.097989277984922</c:v>
                </c:pt>
                <c:pt idx="35">
                  <c:v>89.177367530736589</c:v>
                </c:pt>
                <c:pt idx="36">
                  <c:v>94.403974138640507</c:v>
                </c:pt>
                <c:pt idx="37">
                  <c:v>99.777809101696633</c:v>
                </c:pt>
                <c:pt idx="38">
                  <c:v>105.29887241990504</c:v>
                </c:pt>
                <c:pt idx="39">
                  <c:v>110.96716409326559</c:v>
                </c:pt>
                <c:pt idx="40">
                  <c:v>116.78268412177837</c:v>
                </c:pt>
                <c:pt idx="41">
                  <c:v>122.74543250544346</c:v>
                </c:pt>
                <c:pt idx="42">
                  <c:v>128.85540924426064</c:v>
                </c:pt>
                <c:pt idx="43">
                  <c:v>135.11261433823012</c:v>
                </c:pt>
                <c:pt idx="44">
                  <c:v>141.51704778735191</c:v>
                </c:pt>
                <c:pt idx="45">
                  <c:v>148.06870959162578</c:v>
                </c:pt>
                <c:pt idx="46">
                  <c:v>154.76759975105196</c:v>
                </c:pt>
                <c:pt idx="47">
                  <c:v>161.6137182656303</c:v>
                </c:pt>
                <c:pt idx="48">
                  <c:v>168.60706513536093</c:v>
                </c:pt>
                <c:pt idx="49">
                  <c:v>175.74764036024371</c:v>
                </c:pt>
                <c:pt idx="50">
                  <c:v>183.03544394027804</c:v>
                </c:pt>
                <c:pt idx="51">
                  <c:v>190.47047587546527</c:v>
                </c:pt>
                <c:pt idx="52">
                  <c:v>198.05273616580479</c:v>
                </c:pt>
                <c:pt idx="53">
                  <c:v>205.78222481129646</c:v>
                </c:pt>
                <c:pt idx="54">
                  <c:v>213.65894181194034</c:v>
                </c:pt>
                <c:pt idx="55">
                  <c:v>221.68288716773651</c:v>
                </c:pt>
                <c:pt idx="56">
                  <c:v>229.85406087868492</c:v>
                </c:pt>
                <c:pt idx="57">
                  <c:v>238.17246294478534</c:v>
                </c:pt>
                <c:pt idx="58">
                  <c:v>246.63809336603831</c:v>
                </c:pt>
                <c:pt idx="59">
                  <c:v>255.25095214244331</c:v>
                </c:pt>
                <c:pt idx="60">
                  <c:v>264.0110392740005</c:v>
                </c:pt>
                <c:pt idx="61">
                  <c:v>272.91835476071003</c:v>
                </c:pt>
                <c:pt idx="62">
                  <c:v>281.97289860257177</c:v>
                </c:pt>
                <c:pt idx="63">
                  <c:v>291.17467079958556</c:v>
                </c:pt>
                <c:pt idx="64">
                  <c:v>300.52367135175183</c:v>
                </c:pt>
                <c:pt idx="65">
                  <c:v>310.0199002590702</c:v>
                </c:pt>
                <c:pt idx="66">
                  <c:v>319.66335752154083</c:v>
                </c:pt>
                <c:pt idx="67">
                  <c:v>329.45404313916362</c:v>
                </c:pt>
                <c:pt idx="68">
                  <c:v>339.39195711193867</c:v>
                </c:pt>
                <c:pt idx="69">
                  <c:v>349.47709943986575</c:v>
                </c:pt>
                <c:pt idx="70">
                  <c:v>359.70947012294539</c:v>
                </c:pt>
                <c:pt idx="71">
                  <c:v>370.08906916117695</c:v>
                </c:pt>
                <c:pt idx="72">
                  <c:v>380.61589655456106</c:v>
                </c:pt>
                <c:pt idx="73">
                  <c:v>391.28995230309715</c:v>
                </c:pt>
                <c:pt idx="74">
                  <c:v>402.11123640678557</c:v>
                </c:pt>
                <c:pt idx="75">
                  <c:v>413.07974886562613</c:v>
                </c:pt>
                <c:pt idx="76">
                  <c:v>424.19548967961907</c:v>
                </c:pt>
                <c:pt idx="77">
                  <c:v>435.45845884876394</c:v>
                </c:pt>
                <c:pt idx="78">
                  <c:v>446.8686563730613</c:v>
                </c:pt>
                <c:pt idx="79">
                  <c:v>458.42608225251075</c:v>
                </c:pt>
                <c:pt idx="80">
                  <c:v>470.13073648711236</c:v>
                </c:pt>
                <c:pt idx="81">
                  <c:v>481.98261907686657</c:v>
                </c:pt>
                <c:pt idx="82">
                  <c:v>493.98173002177265</c:v>
                </c:pt>
                <c:pt idx="83">
                  <c:v>506.12806932183082</c:v>
                </c:pt>
                <c:pt idx="84">
                  <c:v>518.42163697704154</c:v>
                </c:pt>
                <c:pt idx="85">
                  <c:v>530.86243298740442</c:v>
                </c:pt>
                <c:pt idx="86">
                  <c:v>543.45045735291933</c:v>
                </c:pt>
                <c:pt idx="87">
                  <c:v>556.18571007358662</c:v>
                </c:pt>
                <c:pt idx="88">
                  <c:v>569.06819114940618</c:v>
                </c:pt>
                <c:pt idx="89">
                  <c:v>582.097900580378</c:v>
                </c:pt>
                <c:pt idx="90">
                  <c:v>595.27483836650208</c:v>
                </c:pt>
                <c:pt idx="91">
                  <c:v>608.5990045077782</c:v>
                </c:pt>
                <c:pt idx="92">
                  <c:v>622.07039900420625</c:v>
                </c:pt>
                <c:pt idx="93">
                  <c:v>635.68902185578713</c:v>
                </c:pt>
                <c:pt idx="94">
                  <c:v>649.45487306251982</c:v>
                </c:pt>
                <c:pt idx="95">
                  <c:v>663.36795262440467</c:v>
                </c:pt>
                <c:pt idx="96">
                  <c:v>677.42826054144211</c:v>
                </c:pt>
                <c:pt idx="97">
                  <c:v>691.63579681363171</c:v>
                </c:pt>
                <c:pt idx="98">
                  <c:v>705.99056144097347</c:v>
                </c:pt>
                <c:pt idx="99">
                  <c:v>720.49255442346748</c:v>
                </c:pt>
                <c:pt idx="100">
                  <c:v>735.14177576111342</c:v>
                </c:pt>
              </c:numCache>
            </c:numRef>
          </c:xVal>
          <c:yVal>
            <c:numRef>
              <c:f>Foglio1!$P$4:$P$2500</c:f>
              <c:numCache>
                <c:formatCode>General</c:formatCode>
                <c:ptCount val="2497"/>
                <c:pt idx="0">
                  <c:v>7.5000000000000002E-4</c:v>
                </c:pt>
                <c:pt idx="1">
                  <c:v>7.5000000000000002E-4</c:v>
                </c:pt>
                <c:pt idx="2">
                  <c:v>7.5000000000000002E-4</c:v>
                </c:pt>
                <c:pt idx="3">
                  <c:v>7.5000000000000002E-4</c:v>
                </c:pt>
                <c:pt idx="4">
                  <c:v>6.3811609125589714E-3</c:v>
                </c:pt>
                <c:pt idx="5">
                  <c:v>8.1424825529784403E-2</c:v>
                </c:pt>
                <c:pt idx="6">
                  <c:v>0.1919191610165035</c:v>
                </c:pt>
                <c:pt idx="7">
                  <c:v>0.28587427853207287</c:v>
                </c:pt>
                <c:pt idx="8">
                  <c:v>0.34010331935323895</c:v>
                </c:pt>
                <c:pt idx="9">
                  <c:v>0.35385970306559866</c:v>
                </c:pt>
                <c:pt idx="10">
                  <c:v>0.33683923742509447</c:v>
                </c:pt>
                <c:pt idx="11">
                  <c:v>0.30040663110790827</c:v>
                </c:pt>
                <c:pt idx="12">
                  <c:v>0.25364888553844167</c:v>
                </c:pt>
                <c:pt idx="13">
                  <c:v>0.20275329080332102</c:v>
                </c:pt>
                <c:pt idx="14">
                  <c:v>0.15181536965224168</c:v>
                </c:pt>
                <c:pt idx="15">
                  <c:v>0.10386632130203491</c:v>
                </c:pt>
                <c:pt idx="16">
                  <c:v>6.1647359424613912E-2</c:v>
                </c:pt>
                <c:pt idx="17">
                  <c:v>2.808630413069867E-2</c:v>
                </c:pt>
                <c:pt idx="18">
                  <c:v>6.578889257099727E-3</c:v>
                </c:pt>
                <c:pt idx="19">
                  <c:v>7.5000000000000002E-4</c:v>
                </c:pt>
                <c:pt idx="20">
                  <c:v>7.5000000000000002E-4</c:v>
                </c:pt>
                <c:pt idx="21">
                  <c:v>7.5000000000000002E-4</c:v>
                </c:pt>
                <c:pt idx="22">
                  <c:v>7.5000000000000002E-4</c:v>
                </c:pt>
                <c:pt idx="23">
                  <c:v>7.5000000000000002E-4</c:v>
                </c:pt>
                <c:pt idx="24">
                  <c:v>7.5000000000000002E-4</c:v>
                </c:pt>
                <c:pt idx="25">
                  <c:v>7.5000000000000002E-4</c:v>
                </c:pt>
                <c:pt idx="26">
                  <c:v>7.5000000000000002E-4</c:v>
                </c:pt>
                <c:pt idx="27">
                  <c:v>7.5000000000000002E-4</c:v>
                </c:pt>
                <c:pt idx="28">
                  <c:v>7.5000000000000002E-4</c:v>
                </c:pt>
                <c:pt idx="29">
                  <c:v>7.5000000000000002E-4</c:v>
                </c:pt>
                <c:pt idx="30">
                  <c:v>7.5000000000000002E-4</c:v>
                </c:pt>
                <c:pt idx="31">
                  <c:v>7.5000000000000002E-4</c:v>
                </c:pt>
                <c:pt idx="32">
                  <c:v>7.5000000000000002E-4</c:v>
                </c:pt>
                <c:pt idx="33">
                  <c:v>7.5000000000000002E-4</c:v>
                </c:pt>
                <c:pt idx="34">
                  <c:v>7.5000000000000002E-4</c:v>
                </c:pt>
                <c:pt idx="35">
                  <c:v>7.5000000000000002E-4</c:v>
                </c:pt>
                <c:pt idx="36">
                  <c:v>7.5000000000000002E-4</c:v>
                </c:pt>
                <c:pt idx="37">
                  <c:v>7.5000000000000002E-4</c:v>
                </c:pt>
                <c:pt idx="38">
                  <c:v>7.5000000000000002E-4</c:v>
                </c:pt>
                <c:pt idx="39">
                  <c:v>7.5000000000000002E-4</c:v>
                </c:pt>
                <c:pt idx="40">
                  <c:v>7.5000000000000002E-4</c:v>
                </c:pt>
                <c:pt idx="41">
                  <c:v>7.5000000000000002E-4</c:v>
                </c:pt>
                <c:pt idx="42">
                  <c:v>7.5000000000000002E-4</c:v>
                </c:pt>
                <c:pt idx="43">
                  <c:v>7.5000000000000002E-4</c:v>
                </c:pt>
                <c:pt idx="44">
                  <c:v>7.5000000000000002E-4</c:v>
                </c:pt>
                <c:pt idx="45">
                  <c:v>7.5000000000000002E-4</c:v>
                </c:pt>
                <c:pt idx="46">
                  <c:v>7.5000000000000002E-4</c:v>
                </c:pt>
                <c:pt idx="47">
                  <c:v>7.5000000000000002E-4</c:v>
                </c:pt>
                <c:pt idx="48">
                  <c:v>7.5000000000000002E-4</c:v>
                </c:pt>
                <c:pt idx="49">
                  <c:v>7.5000000000000002E-4</c:v>
                </c:pt>
                <c:pt idx="50">
                  <c:v>7.5000000000000002E-4</c:v>
                </c:pt>
                <c:pt idx="51">
                  <c:v>7.5000000000000002E-4</c:v>
                </c:pt>
                <c:pt idx="52">
                  <c:v>7.5000000000000002E-4</c:v>
                </c:pt>
                <c:pt idx="53">
                  <c:v>7.5000000000000002E-4</c:v>
                </c:pt>
                <c:pt idx="54">
                  <c:v>7.5000000000000002E-4</c:v>
                </c:pt>
                <c:pt idx="55">
                  <c:v>7.5000000000000002E-4</c:v>
                </c:pt>
                <c:pt idx="56">
                  <c:v>7.5000000000000002E-4</c:v>
                </c:pt>
                <c:pt idx="57">
                  <c:v>7.5000000000000002E-4</c:v>
                </c:pt>
                <c:pt idx="58">
                  <c:v>7.5000000000000002E-4</c:v>
                </c:pt>
                <c:pt idx="59">
                  <c:v>7.5000000000000002E-4</c:v>
                </c:pt>
                <c:pt idx="60">
                  <c:v>7.5000000000000002E-4</c:v>
                </c:pt>
                <c:pt idx="61">
                  <c:v>7.5000000000000002E-4</c:v>
                </c:pt>
                <c:pt idx="62">
                  <c:v>7.5000000000000002E-4</c:v>
                </c:pt>
                <c:pt idx="63">
                  <c:v>7.5000000000000002E-4</c:v>
                </c:pt>
                <c:pt idx="64">
                  <c:v>7.5000000000000002E-4</c:v>
                </c:pt>
                <c:pt idx="65">
                  <c:v>7.5000000000000002E-4</c:v>
                </c:pt>
                <c:pt idx="66">
                  <c:v>7.5000000000000002E-4</c:v>
                </c:pt>
                <c:pt idx="67">
                  <c:v>7.5000000000000002E-4</c:v>
                </c:pt>
                <c:pt idx="68">
                  <c:v>7.5000000000000002E-4</c:v>
                </c:pt>
                <c:pt idx="69">
                  <c:v>7.5000000000000002E-4</c:v>
                </c:pt>
                <c:pt idx="70">
                  <c:v>7.5000000000000002E-4</c:v>
                </c:pt>
                <c:pt idx="71">
                  <c:v>7.5000000000000002E-4</c:v>
                </c:pt>
                <c:pt idx="72">
                  <c:v>7.5000000000000002E-4</c:v>
                </c:pt>
                <c:pt idx="73">
                  <c:v>7.5000000000000002E-4</c:v>
                </c:pt>
                <c:pt idx="74">
                  <c:v>7.5000000000000002E-4</c:v>
                </c:pt>
                <c:pt idx="75">
                  <c:v>7.5000000000000002E-4</c:v>
                </c:pt>
                <c:pt idx="76">
                  <c:v>7.5000000000000002E-4</c:v>
                </c:pt>
                <c:pt idx="77">
                  <c:v>7.5000000000000002E-4</c:v>
                </c:pt>
                <c:pt idx="78">
                  <c:v>7.5000000000000002E-4</c:v>
                </c:pt>
                <c:pt idx="79">
                  <c:v>7.5000000000000002E-4</c:v>
                </c:pt>
                <c:pt idx="80">
                  <c:v>7.5000000000000002E-4</c:v>
                </c:pt>
                <c:pt idx="81">
                  <c:v>7.5000000000000002E-4</c:v>
                </c:pt>
                <c:pt idx="82">
                  <c:v>7.5000000000000002E-4</c:v>
                </c:pt>
                <c:pt idx="83">
                  <c:v>7.5000000000000002E-4</c:v>
                </c:pt>
                <c:pt idx="84">
                  <c:v>7.5000000000000002E-4</c:v>
                </c:pt>
                <c:pt idx="85">
                  <c:v>7.5000000000000002E-4</c:v>
                </c:pt>
                <c:pt idx="86">
                  <c:v>7.5000000000000002E-4</c:v>
                </c:pt>
                <c:pt idx="87">
                  <c:v>7.5000000000000002E-4</c:v>
                </c:pt>
                <c:pt idx="88">
                  <c:v>7.5000000000000002E-4</c:v>
                </c:pt>
                <c:pt idx="89">
                  <c:v>7.5000000000000002E-4</c:v>
                </c:pt>
                <c:pt idx="90">
                  <c:v>7.5000000000000002E-4</c:v>
                </c:pt>
                <c:pt idx="91">
                  <c:v>7.5000000000000002E-4</c:v>
                </c:pt>
                <c:pt idx="92">
                  <c:v>7.5000000000000002E-4</c:v>
                </c:pt>
                <c:pt idx="93">
                  <c:v>7.5000000000000002E-4</c:v>
                </c:pt>
                <c:pt idx="94">
                  <c:v>7.5000000000000002E-4</c:v>
                </c:pt>
                <c:pt idx="95">
                  <c:v>7.5000000000000002E-4</c:v>
                </c:pt>
                <c:pt idx="96">
                  <c:v>7.5000000000000002E-4</c:v>
                </c:pt>
                <c:pt idx="97">
                  <c:v>7.5000000000000002E-4</c:v>
                </c:pt>
                <c:pt idx="98">
                  <c:v>7.5000000000000002E-4</c:v>
                </c:pt>
                <c:pt idx="99">
                  <c:v>7.5000000000000002E-4</c:v>
                </c:pt>
                <c:pt idx="100">
                  <c:v>7.5000000000000002E-4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CBB-46B2-864F-7B7E46064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5229839"/>
        <c:axId val="1163334575"/>
      </c:scatterChart>
      <c:valAx>
        <c:axId val="1235229839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1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b="0" i="1"/>
                  <a:t>T</a:t>
                </a:r>
              </a:p>
            </c:rich>
          </c:tx>
          <c:layout>
            <c:manualLayout>
              <c:xMode val="edge"/>
              <c:yMode val="edge"/>
              <c:x val="0.86750483558994196"/>
              <c:y val="0.86692455957198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1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163334575"/>
        <c:crosses val="autoZero"/>
        <c:crossBetween val="midCat"/>
        <c:majorUnit val="5"/>
      </c:valAx>
      <c:valAx>
        <c:axId val="116333457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1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900" b="0" i="1"/>
                  <a:t>k</a:t>
                </a:r>
                <a:r>
                  <a:rPr lang="it-IT" sz="900" b="0" i="1" baseline="-25000"/>
                  <a:t>s,d</a:t>
                </a:r>
                <a:r>
                  <a:rPr lang="it-IT" sz="900" b="0" i="0" baseline="0"/>
                  <a:t> (m)</a:t>
                </a:r>
                <a:endParaRPr lang="it-IT" sz="900" b="0" i="1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1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it-IT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235229839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301843</xdr:colOff>
      <xdr:row>13</xdr:row>
      <xdr:rowOff>112914</xdr:rowOff>
    </xdr:from>
    <xdr:to>
      <xdr:col>55</xdr:col>
      <xdr:colOff>147841</xdr:colOff>
      <xdr:row>26</xdr:row>
      <xdr:rowOff>51028</xdr:rowOff>
    </xdr:to>
    <xdr:grpSp>
      <xdr:nvGrpSpPr>
        <xdr:cNvPr id="31" name="Gruppo 30">
          <a:extLst>
            <a:ext uri="{FF2B5EF4-FFF2-40B4-BE49-F238E27FC236}">
              <a16:creationId xmlns:a16="http://schemas.microsoft.com/office/drawing/2014/main" id="{082B9AC7-7003-6BD5-104F-7910312C5831}"/>
            </a:ext>
          </a:extLst>
        </xdr:cNvPr>
        <xdr:cNvGrpSpPr/>
      </xdr:nvGrpSpPr>
      <xdr:grpSpPr>
        <a:xfrm>
          <a:off x="28846227" y="2589414"/>
          <a:ext cx="5935194" cy="2414614"/>
          <a:chOff x="28876843" y="2589414"/>
          <a:chExt cx="5941998" cy="2414614"/>
        </a:xfrm>
      </xdr:grpSpPr>
      <xdr:grpSp>
        <xdr:nvGrpSpPr>
          <xdr:cNvPr id="30" name="Gruppo 29">
            <a:extLst>
              <a:ext uri="{FF2B5EF4-FFF2-40B4-BE49-F238E27FC236}">
                <a16:creationId xmlns:a16="http://schemas.microsoft.com/office/drawing/2014/main" id="{64A3AC24-451B-E062-B017-5D41F0EDD8AE}"/>
              </a:ext>
            </a:extLst>
          </xdr:cNvPr>
          <xdr:cNvGrpSpPr/>
        </xdr:nvGrpSpPr>
        <xdr:grpSpPr>
          <a:xfrm>
            <a:off x="28876843" y="2589414"/>
            <a:ext cx="5941998" cy="2414614"/>
            <a:chOff x="28876843" y="2587510"/>
            <a:chExt cx="5941998" cy="2416469"/>
          </a:xfrm>
        </xdr:grpSpPr>
        <xdr:grpSp>
          <xdr:nvGrpSpPr>
            <xdr:cNvPr id="28" name="Gruppo 27">
              <a:extLst>
                <a:ext uri="{FF2B5EF4-FFF2-40B4-BE49-F238E27FC236}">
                  <a16:creationId xmlns:a16="http://schemas.microsoft.com/office/drawing/2014/main" id="{4F46905B-AE55-F90C-E93E-8642E43810A4}"/>
                </a:ext>
              </a:extLst>
            </xdr:cNvPr>
            <xdr:cNvGrpSpPr/>
          </xdr:nvGrpSpPr>
          <xdr:grpSpPr>
            <a:xfrm>
              <a:off x="28876843" y="2587510"/>
              <a:ext cx="2970853" cy="2406757"/>
              <a:chOff x="28876843" y="2587510"/>
              <a:chExt cx="2970853" cy="2406757"/>
            </a:xfrm>
          </xdr:grpSpPr>
          <xdr:graphicFrame macro="">
            <xdr:nvGraphicFramePr>
              <xdr:cNvPr id="3" name="Grafico 2">
                <a:extLst>
                  <a:ext uri="{FF2B5EF4-FFF2-40B4-BE49-F238E27FC236}">
                    <a16:creationId xmlns:a16="http://schemas.microsoft.com/office/drawing/2014/main" id="{C415D0D8-03AD-4623-883D-CD9D05C742F0}"/>
                  </a:ext>
                </a:extLst>
              </xdr:cNvPr>
              <xdr:cNvGraphicFramePr/>
            </xdr:nvGraphicFramePr>
            <xdr:xfrm>
              <a:off x="28876843" y="3721844"/>
              <a:ext cx="2969080" cy="1272423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  <xdr:graphicFrame macro="">
            <xdr:nvGraphicFramePr>
              <xdr:cNvPr id="4" name="Grafico 3">
                <a:extLst>
                  <a:ext uri="{FF2B5EF4-FFF2-40B4-BE49-F238E27FC236}">
                    <a16:creationId xmlns:a16="http://schemas.microsoft.com/office/drawing/2014/main" id="{655C8572-975A-41D3-8CAA-EFB93F6C3F4B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28878616" y="2587510"/>
              <a:ext cx="2969080" cy="1135082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cxnSp macro="">
            <xdr:nvCxnSpPr>
              <xdr:cNvPr id="7" name="Connettore diritto 6">
                <a:extLst>
                  <a:ext uri="{FF2B5EF4-FFF2-40B4-BE49-F238E27FC236}">
                    <a16:creationId xmlns:a16="http://schemas.microsoft.com/office/drawing/2014/main" id="{EA7BC058-660A-4B4B-9E6F-D43386B28202}"/>
                  </a:ext>
                </a:extLst>
              </xdr:cNvPr>
              <xdr:cNvCxnSpPr/>
            </xdr:nvCxnSpPr>
            <xdr:spPr>
              <a:xfrm>
                <a:off x="31199715" y="3576952"/>
                <a:ext cx="0" cy="1189569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9" name="Connettore diritto 8">
                <a:extLst>
                  <a:ext uri="{FF2B5EF4-FFF2-40B4-BE49-F238E27FC236}">
                    <a16:creationId xmlns:a16="http://schemas.microsoft.com/office/drawing/2014/main" id="{0A0D0830-2F77-4EAC-8191-1D94DB764E0B}"/>
                  </a:ext>
                </a:extLst>
              </xdr:cNvPr>
              <xdr:cNvCxnSpPr/>
            </xdr:nvCxnSpPr>
            <xdr:spPr>
              <a:xfrm>
                <a:off x="30066059" y="3576952"/>
                <a:ext cx="0" cy="1189569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0" name="Connettore diritto 9">
                <a:extLst>
                  <a:ext uri="{FF2B5EF4-FFF2-40B4-BE49-F238E27FC236}">
                    <a16:creationId xmlns:a16="http://schemas.microsoft.com/office/drawing/2014/main" id="{E57DFA6D-EA35-4C13-B842-0E4996F9F21A}"/>
                  </a:ext>
                </a:extLst>
              </xdr:cNvPr>
              <xdr:cNvCxnSpPr/>
            </xdr:nvCxnSpPr>
            <xdr:spPr>
              <a:xfrm>
                <a:off x="30326189" y="3573477"/>
                <a:ext cx="0" cy="1189569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5" name="CasellaDiTesto 14">
                <a:extLst>
                  <a:ext uri="{FF2B5EF4-FFF2-40B4-BE49-F238E27FC236}">
                    <a16:creationId xmlns:a16="http://schemas.microsoft.com/office/drawing/2014/main" id="{B4FF41CD-3F3F-4931-99EA-CF35AA9AD04C}"/>
                  </a:ext>
                </a:extLst>
              </xdr:cNvPr>
              <xdr:cNvSpPr txBox="1"/>
            </xdr:nvSpPr>
            <xdr:spPr>
              <a:xfrm>
                <a:off x="29376748" y="2661302"/>
                <a:ext cx="176348" cy="163665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0" rIns="0" bIns="0" rtlCol="0" anchor="t">
                <a:noAutofit/>
              </a:bodyPr>
              <a:lstStyle/>
              <a:p>
                <a:r>
                  <a:rPr lang="it-IT" sz="1100">
                    <a:latin typeface="Arial" panose="020B0604020202020204" pitchFamily="34" charset="0"/>
                    <a:cs typeface="Arial" panose="020B0604020202020204" pitchFamily="34" charset="0"/>
                  </a:rPr>
                  <a:t>(a)</a:t>
                </a:r>
              </a:p>
            </xdr:txBody>
          </xdr:sp>
          <xdr:sp macro="" textlink="">
            <xdr:nvSpPr>
              <xdr:cNvPr id="16" name="CasellaDiTesto 15">
                <a:extLst>
                  <a:ext uri="{FF2B5EF4-FFF2-40B4-BE49-F238E27FC236}">
                    <a16:creationId xmlns:a16="http://schemas.microsoft.com/office/drawing/2014/main" id="{D40ECAC7-CC2D-4AB2-9258-E40F4CF03405}"/>
                  </a:ext>
                </a:extLst>
              </xdr:cNvPr>
              <xdr:cNvSpPr txBox="1"/>
            </xdr:nvSpPr>
            <xdr:spPr>
              <a:xfrm>
                <a:off x="29371580" y="3805938"/>
                <a:ext cx="176348" cy="16557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0" rIns="0" bIns="0" rtlCol="0" anchor="t">
                <a:noAutofit/>
              </a:bodyPr>
              <a:lstStyle/>
              <a:p>
                <a:r>
                  <a:rPr lang="it-IT" sz="1100">
                    <a:latin typeface="Arial" panose="020B0604020202020204" pitchFamily="34" charset="0"/>
                    <a:cs typeface="Arial" panose="020B0604020202020204" pitchFamily="34" charset="0"/>
                  </a:rPr>
                  <a:t>(b)</a:t>
                </a:r>
              </a:p>
            </xdr:txBody>
          </xdr:sp>
          <xdr:sp macro="" textlink="">
            <xdr:nvSpPr>
              <xdr:cNvPr id="2" name="CasellaDiTesto 1">
                <a:extLst>
                  <a:ext uri="{FF2B5EF4-FFF2-40B4-BE49-F238E27FC236}">
                    <a16:creationId xmlns:a16="http://schemas.microsoft.com/office/drawing/2014/main" id="{D1081FC0-7E23-4359-8E3E-0D32713EB127}"/>
                  </a:ext>
                </a:extLst>
              </xdr:cNvPr>
              <xdr:cNvSpPr txBox="1"/>
            </xdr:nvSpPr>
            <xdr:spPr>
              <a:xfrm>
                <a:off x="29362954" y="3413887"/>
                <a:ext cx="511080" cy="190158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it-IT" sz="800" i="1">
                    <a:latin typeface="Arial" panose="020B0604020202020204" pitchFamily="34" charset="0"/>
                    <a:cs typeface="Arial" panose="020B0604020202020204" pitchFamily="34" charset="0"/>
                  </a:rPr>
                  <a:t>T </a:t>
                </a:r>
                <a:r>
                  <a:rPr lang="it-IT" sz="800">
                    <a:latin typeface="Arial" panose="020B0604020202020204" pitchFamily="34" charset="0"/>
                    <a:cs typeface="Arial" panose="020B0604020202020204" pitchFamily="34" charset="0"/>
                  </a:rPr>
                  <a:t>= 25</a:t>
                </a:r>
              </a:p>
            </xdr:txBody>
          </xdr:sp>
        </xdr:grpSp>
        <xdr:grpSp>
          <xdr:nvGrpSpPr>
            <xdr:cNvPr id="29" name="Gruppo 28">
              <a:extLst>
                <a:ext uri="{FF2B5EF4-FFF2-40B4-BE49-F238E27FC236}">
                  <a16:creationId xmlns:a16="http://schemas.microsoft.com/office/drawing/2014/main" id="{809AE8A9-C917-51C9-EA69-BEA65C053612}"/>
                </a:ext>
              </a:extLst>
            </xdr:cNvPr>
            <xdr:cNvGrpSpPr/>
          </xdr:nvGrpSpPr>
          <xdr:grpSpPr>
            <a:xfrm>
              <a:off x="31847859" y="2587786"/>
              <a:ext cx="2970982" cy="2416193"/>
              <a:chOff x="31847859" y="2583976"/>
              <a:chExt cx="2970982" cy="2419905"/>
            </a:xfrm>
          </xdr:grpSpPr>
          <xdr:graphicFrame macro="">
            <xdr:nvGraphicFramePr>
              <xdr:cNvPr id="25" name="Grafico 24">
                <a:extLst>
                  <a:ext uri="{FF2B5EF4-FFF2-40B4-BE49-F238E27FC236}">
                    <a16:creationId xmlns:a16="http://schemas.microsoft.com/office/drawing/2014/main" id="{EC13B405-0B68-E35C-43A1-552538AFD141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31847859" y="2583976"/>
              <a:ext cx="2970982" cy="1260097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3"/>
              </a:graphicData>
            </a:graphic>
          </xdr:graphicFrame>
          <xdr:graphicFrame macro="">
            <xdr:nvGraphicFramePr>
              <xdr:cNvPr id="8" name="Grafico 7">
                <a:extLst>
                  <a:ext uri="{FF2B5EF4-FFF2-40B4-BE49-F238E27FC236}">
                    <a16:creationId xmlns:a16="http://schemas.microsoft.com/office/drawing/2014/main" id="{5C69B71B-8B58-4915-8FAE-F9C22D50D578}"/>
                  </a:ext>
                </a:extLst>
              </xdr:cNvPr>
              <xdr:cNvGraphicFramePr>
                <a:graphicFrameLocks/>
              </xdr:cNvGraphicFramePr>
            </xdr:nvGraphicFramePr>
            <xdr:xfrm>
              <a:off x="31847859" y="3742317"/>
              <a:ext cx="2970982" cy="1261564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4"/>
              </a:graphicData>
            </a:graphic>
          </xdr:graphicFrame>
          <xdr:cxnSp macro="">
            <xdr:nvCxnSpPr>
              <xdr:cNvPr id="11" name="Connettore diritto 10">
                <a:extLst>
                  <a:ext uri="{FF2B5EF4-FFF2-40B4-BE49-F238E27FC236}">
                    <a16:creationId xmlns:a16="http://schemas.microsoft.com/office/drawing/2014/main" id="{6A491B7B-2628-43FF-A371-6674BB47C922}"/>
                  </a:ext>
                </a:extLst>
              </xdr:cNvPr>
              <xdr:cNvCxnSpPr/>
            </xdr:nvCxnSpPr>
            <xdr:spPr>
              <a:xfrm>
                <a:off x="34286669" y="3885996"/>
                <a:ext cx="0" cy="868263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7" name="CasellaDiTesto 16">
                <a:extLst>
                  <a:ext uri="{FF2B5EF4-FFF2-40B4-BE49-F238E27FC236}">
                    <a16:creationId xmlns:a16="http://schemas.microsoft.com/office/drawing/2014/main" id="{77B09EE1-222C-4DE5-A78D-048958C65BA5}"/>
                  </a:ext>
                </a:extLst>
              </xdr:cNvPr>
              <xdr:cNvSpPr txBox="1"/>
            </xdr:nvSpPr>
            <xdr:spPr>
              <a:xfrm>
                <a:off x="34483645" y="3793034"/>
                <a:ext cx="181730" cy="16176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0" rIns="0" bIns="0" rtlCol="0" anchor="t">
                <a:noAutofit/>
              </a:bodyPr>
              <a:lstStyle/>
              <a:p>
                <a:r>
                  <a:rPr lang="it-IT" sz="1100">
                    <a:latin typeface="Arial" panose="020B0604020202020204" pitchFamily="34" charset="0"/>
                    <a:cs typeface="Arial" panose="020B0604020202020204" pitchFamily="34" charset="0"/>
                  </a:rPr>
                  <a:t>(d)</a:t>
                </a:r>
              </a:p>
            </xdr:txBody>
          </xdr:sp>
          <xdr:cxnSp macro="">
            <xdr:nvCxnSpPr>
              <xdr:cNvPr id="26" name="Connettore diritto 25">
                <a:extLst>
                  <a:ext uri="{FF2B5EF4-FFF2-40B4-BE49-F238E27FC236}">
                    <a16:creationId xmlns:a16="http://schemas.microsoft.com/office/drawing/2014/main" id="{B0BF8E3F-FDA1-7C47-49E6-8FDB7831FFF9}"/>
                  </a:ext>
                </a:extLst>
              </xdr:cNvPr>
              <xdr:cNvCxnSpPr/>
            </xdr:nvCxnSpPr>
            <xdr:spPr>
              <a:xfrm>
                <a:off x="34286669" y="2665487"/>
                <a:ext cx="0" cy="1223445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7" name="CasellaDiTesto 26">
                <a:extLst>
                  <a:ext uri="{FF2B5EF4-FFF2-40B4-BE49-F238E27FC236}">
                    <a16:creationId xmlns:a16="http://schemas.microsoft.com/office/drawing/2014/main" id="{346D9D5D-E6EF-F701-4067-62E5F611C18E}"/>
                  </a:ext>
                </a:extLst>
              </xdr:cNvPr>
              <xdr:cNvSpPr txBox="1"/>
            </xdr:nvSpPr>
            <xdr:spPr>
              <a:xfrm>
                <a:off x="34483645" y="2657571"/>
                <a:ext cx="183635" cy="159855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0" tIns="0" rIns="0" bIns="0" rtlCol="0" anchor="t">
                <a:noAutofit/>
              </a:bodyPr>
              <a:lstStyle/>
              <a:p>
                <a:r>
                  <a:rPr lang="it-IT" sz="1100">
                    <a:latin typeface="Arial" panose="020B0604020202020204" pitchFamily="34" charset="0"/>
                    <a:cs typeface="Arial" panose="020B0604020202020204" pitchFamily="34" charset="0"/>
                  </a:rPr>
                  <a:t>(c)</a:t>
                </a:r>
              </a:p>
            </xdr:txBody>
          </xdr:sp>
        </xdr:grpSp>
      </xdr:grpSp>
      <xdr:sp macro="" textlink="">
        <xdr:nvSpPr>
          <xdr:cNvPr id="18" name="CasellaDiTesto 17">
            <a:extLst>
              <a:ext uri="{FF2B5EF4-FFF2-40B4-BE49-F238E27FC236}">
                <a16:creationId xmlns:a16="http://schemas.microsoft.com/office/drawing/2014/main" id="{A29CCAB9-B089-4829-B232-F2529FFDD648}"/>
              </a:ext>
            </a:extLst>
          </xdr:cNvPr>
          <xdr:cNvSpPr txBox="1"/>
        </xdr:nvSpPr>
        <xdr:spPr>
          <a:xfrm rot="21214013">
            <a:off x="31200696" y="3379968"/>
            <a:ext cx="606250" cy="1901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1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9" name="CasellaDiTesto 18">
            <a:extLst>
              <a:ext uri="{FF2B5EF4-FFF2-40B4-BE49-F238E27FC236}">
                <a16:creationId xmlns:a16="http://schemas.microsoft.com/office/drawing/2014/main" id="{0F4568D8-08B4-4C9D-8C79-F5130E28D6C3}"/>
              </a:ext>
            </a:extLst>
          </xdr:cNvPr>
          <xdr:cNvSpPr txBox="1"/>
        </xdr:nvSpPr>
        <xdr:spPr>
          <a:xfrm rot="20300901">
            <a:off x="31167117" y="3072955"/>
            <a:ext cx="604345" cy="190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5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0" name="CasellaDiTesto 19">
            <a:extLst>
              <a:ext uri="{FF2B5EF4-FFF2-40B4-BE49-F238E27FC236}">
                <a16:creationId xmlns:a16="http://schemas.microsoft.com/office/drawing/2014/main" id="{9C9181F3-D563-4926-9DF9-E3DF2E8A9BEA}"/>
              </a:ext>
            </a:extLst>
          </xdr:cNvPr>
          <xdr:cNvSpPr txBox="1"/>
        </xdr:nvSpPr>
        <xdr:spPr>
          <a:xfrm rot="19673279">
            <a:off x="31081197" y="2805328"/>
            <a:ext cx="606250" cy="190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10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" name="CasellaDiTesto 4">
            <a:extLst>
              <a:ext uri="{FF2B5EF4-FFF2-40B4-BE49-F238E27FC236}">
                <a16:creationId xmlns:a16="http://schemas.microsoft.com/office/drawing/2014/main" id="{71812A5F-5C6D-C221-07F4-DD976FA0E592}"/>
              </a:ext>
            </a:extLst>
          </xdr:cNvPr>
          <xdr:cNvSpPr txBox="1"/>
        </xdr:nvSpPr>
        <xdr:spPr>
          <a:xfrm rot="300142">
            <a:off x="32666076" y="3339146"/>
            <a:ext cx="606250" cy="1901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1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6" name="CasellaDiTesto 5">
            <a:extLst>
              <a:ext uri="{FF2B5EF4-FFF2-40B4-BE49-F238E27FC236}">
                <a16:creationId xmlns:a16="http://schemas.microsoft.com/office/drawing/2014/main" id="{1E17F4F5-9ED3-7023-3BB5-E790EFCF1D53}"/>
              </a:ext>
            </a:extLst>
          </xdr:cNvPr>
          <xdr:cNvSpPr txBox="1"/>
        </xdr:nvSpPr>
        <xdr:spPr>
          <a:xfrm rot="993606">
            <a:off x="32716894" y="3034854"/>
            <a:ext cx="600535" cy="190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5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2" name="CasellaDiTesto 11">
            <a:extLst>
              <a:ext uri="{FF2B5EF4-FFF2-40B4-BE49-F238E27FC236}">
                <a16:creationId xmlns:a16="http://schemas.microsoft.com/office/drawing/2014/main" id="{9E5A1581-E8F8-E924-2E1D-C50D24303165}"/>
              </a:ext>
            </a:extLst>
          </xdr:cNvPr>
          <xdr:cNvSpPr txBox="1"/>
        </xdr:nvSpPr>
        <xdr:spPr>
          <a:xfrm rot="1717913">
            <a:off x="32827933" y="2806826"/>
            <a:ext cx="608155" cy="190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10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3" name="CasellaDiTesto 12">
            <a:extLst>
              <a:ext uri="{FF2B5EF4-FFF2-40B4-BE49-F238E27FC236}">
                <a16:creationId xmlns:a16="http://schemas.microsoft.com/office/drawing/2014/main" id="{CD0B58CD-6278-5610-2C04-5EDD89A3EEDA}"/>
              </a:ext>
            </a:extLst>
          </xdr:cNvPr>
          <xdr:cNvSpPr txBox="1"/>
        </xdr:nvSpPr>
        <xdr:spPr>
          <a:xfrm rot="818165">
            <a:off x="32647196" y="4493851"/>
            <a:ext cx="592915" cy="1901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1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4" name="CasellaDiTesto 13">
            <a:extLst>
              <a:ext uri="{FF2B5EF4-FFF2-40B4-BE49-F238E27FC236}">
                <a16:creationId xmlns:a16="http://schemas.microsoft.com/office/drawing/2014/main" id="{CC116A30-A3BB-5CAC-DA8B-2827009F27DC}"/>
              </a:ext>
            </a:extLst>
          </xdr:cNvPr>
          <xdr:cNvSpPr txBox="1"/>
        </xdr:nvSpPr>
        <xdr:spPr>
          <a:xfrm rot="1640340">
            <a:off x="32678957" y="4229017"/>
            <a:ext cx="606250" cy="190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5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1" name="CasellaDiTesto 20">
            <a:extLst>
              <a:ext uri="{FF2B5EF4-FFF2-40B4-BE49-F238E27FC236}">
                <a16:creationId xmlns:a16="http://schemas.microsoft.com/office/drawing/2014/main" id="{027DA438-DAE9-8A80-AA5F-3E6FBB6795B4}"/>
              </a:ext>
            </a:extLst>
          </xdr:cNvPr>
          <xdr:cNvSpPr txBox="1"/>
        </xdr:nvSpPr>
        <xdr:spPr>
          <a:xfrm rot="2417811">
            <a:off x="32794779" y="3986838"/>
            <a:ext cx="608155" cy="190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10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2" name="CasellaDiTesto 21">
            <a:extLst>
              <a:ext uri="{FF2B5EF4-FFF2-40B4-BE49-F238E27FC236}">
                <a16:creationId xmlns:a16="http://schemas.microsoft.com/office/drawing/2014/main" id="{75708F5A-F188-3454-C4AE-577689C63A3F}"/>
              </a:ext>
            </a:extLst>
          </xdr:cNvPr>
          <xdr:cNvSpPr txBox="1"/>
        </xdr:nvSpPr>
        <xdr:spPr>
          <a:xfrm rot="1127878">
            <a:off x="30514078" y="4487864"/>
            <a:ext cx="600535" cy="1901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1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3" name="CasellaDiTesto 22">
            <a:extLst>
              <a:ext uri="{FF2B5EF4-FFF2-40B4-BE49-F238E27FC236}">
                <a16:creationId xmlns:a16="http://schemas.microsoft.com/office/drawing/2014/main" id="{D1622B60-4434-4557-BFE4-323879668F48}"/>
              </a:ext>
            </a:extLst>
          </xdr:cNvPr>
          <xdr:cNvSpPr txBox="1"/>
        </xdr:nvSpPr>
        <xdr:spPr>
          <a:xfrm rot="16964128">
            <a:off x="29396012" y="4400469"/>
            <a:ext cx="608155" cy="190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5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4" name="CasellaDiTesto 23">
            <a:extLst>
              <a:ext uri="{FF2B5EF4-FFF2-40B4-BE49-F238E27FC236}">
                <a16:creationId xmlns:a16="http://schemas.microsoft.com/office/drawing/2014/main" id="{087E7B2F-B987-74ED-E755-70460F38879E}"/>
              </a:ext>
            </a:extLst>
          </xdr:cNvPr>
          <xdr:cNvSpPr txBox="1"/>
        </xdr:nvSpPr>
        <xdr:spPr>
          <a:xfrm rot="16680565">
            <a:off x="29199329" y="4348379"/>
            <a:ext cx="608155" cy="19015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800" i="1">
                <a:latin typeface="Arial" panose="020B0604020202020204" pitchFamily="34" charset="0"/>
                <a:cs typeface="Arial" panose="020B0604020202020204" pitchFamily="34" charset="0"/>
              </a:rPr>
              <a:t>Y </a:t>
            </a:r>
            <a:r>
              <a:rPr lang="it-IT" sz="800">
                <a:latin typeface="Arial" panose="020B0604020202020204" pitchFamily="34" charset="0"/>
                <a:cs typeface="Arial" panose="020B0604020202020204" pitchFamily="34" charset="0"/>
              </a:rPr>
              <a:t>= 10</a:t>
            </a:r>
            <a:r>
              <a:rPr lang="it-IT" sz="800" baseline="0">
                <a:latin typeface="Arial" panose="020B0604020202020204" pitchFamily="34" charset="0"/>
                <a:cs typeface="Arial" panose="020B0604020202020204" pitchFamily="34" charset="0"/>
              </a:rPr>
              <a:t> m</a:t>
            </a:r>
            <a:endParaRPr lang="it-IT" sz="800"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2A3BD-0CA5-4B2E-BA0C-AA617099235A}">
  <dimension ref="B1:AP104"/>
  <sheetViews>
    <sheetView showGridLines="0" tabSelected="1" topLeftCell="AT14" zoomScale="280" zoomScaleNormal="280" workbookViewId="0">
      <selection activeCell="AZ28" sqref="AZ28"/>
    </sheetView>
  </sheetViews>
  <sheetFormatPr defaultRowHeight="15" x14ac:dyDescent="0.25"/>
  <cols>
    <col min="5" max="5" width="12" style="1" bestFit="1" customWidth="1"/>
    <col min="6" max="14" width="9.140625" style="1"/>
    <col min="15" max="15" width="12" style="1" bestFit="1" customWidth="1"/>
    <col min="16" max="16" width="9.140625" style="1"/>
    <col min="18" max="18" width="12" style="2" bestFit="1" customWidth="1"/>
    <col min="19" max="27" width="9.140625" style="2"/>
    <col min="28" max="28" width="12" style="2" bestFit="1" customWidth="1"/>
    <col min="29" max="29" width="9.140625" style="2"/>
    <col min="31" max="31" width="12" style="3" bestFit="1" customWidth="1"/>
    <col min="32" max="40" width="9.140625" style="3"/>
    <col min="41" max="41" width="12" style="3" bestFit="1" customWidth="1"/>
    <col min="42" max="42" width="9.140625" style="3"/>
  </cols>
  <sheetData>
    <row r="1" spans="2:42" x14ac:dyDescent="0.25">
      <c r="E1" s="1" t="s">
        <v>14</v>
      </c>
      <c r="F1" s="1" t="s">
        <v>13</v>
      </c>
      <c r="G1" s="1" t="s">
        <v>12</v>
      </c>
      <c r="H1" s="1" t="s">
        <v>11</v>
      </c>
      <c r="I1" s="1" t="s">
        <v>8</v>
      </c>
      <c r="J1" s="1" t="s">
        <v>9</v>
      </c>
      <c r="K1" s="1" t="s">
        <v>5</v>
      </c>
      <c r="L1" s="1" t="s">
        <v>10</v>
      </c>
      <c r="M1" s="1" t="s">
        <v>3</v>
      </c>
      <c r="N1" s="1" t="s">
        <v>4</v>
      </c>
      <c r="O1" s="1" t="s">
        <v>2</v>
      </c>
      <c r="P1" s="1" t="s">
        <v>1</v>
      </c>
      <c r="R1" s="2" t="s">
        <v>14</v>
      </c>
      <c r="S1" s="2" t="s">
        <v>13</v>
      </c>
      <c r="T1" s="2" t="s">
        <v>12</v>
      </c>
      <c r="U1" s="2" t="s">
        <v>11</v>
      </c>
      <c r="V1" s="2" t="s">
        <v>8</v>
      </c>
      <c r="W1" s="2" t="s">
        <v>9</v>
      </c>
      <c r="X1" s="2" t="s">
        <v>5</v>
      </c>
      <c r="Y1" s="2" t="s">
        <v>10</v>
      </c>
      <c r="Z1" s="2" t="s">
        <v>3</v>
      </c>
      <c r="AA1" s="2" t="s">
        <v>4</v>
      </c>
      <c r="AB1" s="2" t="s">
        <v>2</v>
      </c>
      <c r="AC1" s="2" t="s">
        <v>1</v>
      </c>
      <c r="AE1" s="3" t="s">
        <v>14</v>
      </c>
      <c r="AF1" s="3" t="s">
        <v>13</v>
      </c>
      <c r="AG1" s="3" t="s">
        <v>12</v>
      </c>
      <c r="AH1" s="3" t="s">
        <v>11</v>
      </c>
      <c r="AI1" s="3" t="s">
        <v>8</v>
      </c>
      <c r="AJ1" s="3" t="s">
        <v>9</v>
      </c>
      <c r="AK1" s="3" t="s">
        <v>5</v>
      </c>
      <c r="AL1" s="3" t="s">
        <v>10</v>
      </c>
      <c r="AM1" s="3" t="s">
        <v>3</v>
      </c>
      <c r="AN1" s="3" t="s">
        <v>4</v>
      </c>
      <c r="AO1" s="3" t="s">
        <v>2</v>
      </c>
      <c r="AP1" s="3" t="s">
        <v>1</v>
      </c>
    </row>
    <row r="2" spans="2:42" x14ac:dyDescent="0.25">
      <c r="B2" t="s">
        <v>0</v>
      </c>
      <c r="C2">
        <f>0.25/1000</f>
        <v>2.5000000000000001E-4</v>
      </c>
      <c r="K2" s="1" t="s">
        <v>15</v>
      </c>
      <c r="X2" s="1" t="s">
        <v>16</v>
      </c>
      <c r="AK2" s="1" t="s">
        <v>17</v>
      </c>
    </row>
    <row r="3" spans="2:42" x14ac:dyDescent="0.25">
      <c r="B3" t="s">
        <v>6</v>
      </c>
      <c r="C3">
        <v>0.18</v>
      </c>
    </row>
    <row r="4" spans="2:42" x14ac:dyDescent="0.25">
      <c r="B4" t="s">
        <v>7</v>
      </c>
      <c r="C4">
        <f>0.2/1000</f>
        <v>2.0000000000000001E-4</v>
      </c>
      <c r="E4" s="1">
        <f t="shared" ref="E4:E8" si="0">$C$4*(1.5*9.81*1000000*1000000)^0.33333333</f>
        <v>4.9009850068578498</v>
      </c>
      <c r="F4" s="1">
        <f t="shared" ref="F4:F8" si="1">IF(E4&lt;4,0.24/E4,IF(E4&lt;10,0.14*E4^(-0.64),0.04*E4^(-0.1)))</f>
        <v>5.0622859867309702E-2</v>
      </c>
      <c r="G4" s="1">
        <f>SQRT(F4*1500*9.81*$C$4/1000)</f>
        <v>1.2205862386144309E-2</v>
      </c>
      <c r="H4" s="1">
        <f>J4*SQRT(9.81)/(18*LOG10(12*K4/3/$C$2))</f>
        <v>0</v>
      </c>
      <c r="I4" s="1">
        <f>MAX(0,(H4^2-G4^2)/(G4^2))</f>
        <v>0</v>
      </c>
      <c r="J4" s="1">
        <f>L4*SQRT(9.81*K4)</f>
        <v>0</v>
      </c>
      <c r="K4" s="1">
        <v>10</v>
      </c>
      <c r="L4" s="1">
        <v>0</v>
      </c>
      <c r="M4" s="1">
        <f>IF(I4&gt;25,0,K4*$C$3*($C$4/K4)^0.3*(1-EXP(-0.5*I4))*(25-I4))</f>
        <v>0</v>
      </c>
      <c r="N4" s="1">
        <f t="shared" ref="N4:N8" si="2">7.3*K4</f>
        <v>73</v>
      </c>
      <c r="O4" s="1">
        <f>1.1*0.7*M4*(1-EXP(-25*M4/N4))</f>
        <v>0</v>
      </c>
      <c r="P4" s="1">
        <f>3*$C$2+O4</f>
        <v>7.5000000000000002E-4</v>
      </c>
      <c r="R4" s="2">
        <f t="shared" ref="R4:R8" si="3">$C$4*(1.5*9.81*1000000*1000000)^0.33333333</f>
        <v>4.9009850068578498</v>
      </c>
      <c r="S4" s="2">
        <f t="shared" ref="S4:S8" si="4">IF(R4&lt;4,0.24/R4,IF(R4&lt;10,0.14*R4^(-0.64),0.04*R4^(-0.1)))</f>
        <v>5.0622859867309702E-2</v>
      </c>
      <c r="T4" s="2">
        <f t="shared" ref="T4:T8" si="5">SQRT(S4*1500*9.81*$C$4/1000)</f>
        <v>1.2205862386144309E-2</v>
      </c>
      <c r="U4" s="2">
        <f t="shared" ref="U4:U8" si="6">W4*SQRT(9.81)/(18*LOG10(12*X4/3/$C$2))</f>
        <v>0</v>
      </c>
      <c r="V4" s="2">
        <f t="shared" ref="V4:V8" si="7">MAX(0,(U4^2-T4^2)/(T4^2))</f>
        <v>0</v>
      </c>
      <c r="W4" s="2">
        <f>Y4*SQRT(9.81*X4)</f>
        <v>0</v>
      </c>
      <c r="X4" s="2">
        <v>5</v>
      </c>
      <c r="Y4" s="2">
        <v>0</v>
      </c>
      <c r="Z4" s="2">
        <f t="shared" ref="Z4:Z8" si="8">IF(V4&gt;25,0,X4*$C$3*($C$4/X4)^0.3*(1-EXP(-0.5*V4))*(25-V4))</f>
        <v>0</v>
      </c>
      <c r="AA4" s="2">
        <f t="shared" ref="AA4:AA8" si="9">7.3*X4</f>
        <v>36.5</v>
      </c>
      <c r="AB4" s="2">
        <f t="shared" ref="AB4:AB67" si="10">1.1*0.7*Z4*(1-EXP(-25*Z4/AA4))</f>
        <v>0</v>
      </c>
      <c r="AC4" s="2">
        <f t="shared" ref="AC4:AC8" si="11">3*$C$2+AB4</f>
        <v>7.5000000000000002E-4</v>
      </c>
      <c r="AE4" s="3">
        <f t="shared" ref="AE4:AE8" si="12">$C$4*(1.5*9.81*1000000*1000000)^0.33333333</f>
        <v>4.9009850068578498</v>
      </c>
      <c r="AF4" s="3">
        <f t="shared" ref="AF4:AF8" si="13">IF(AE4&lt;4,0.24/AE4,IF(AE4&lt;10,0.14*AE4^(-0.64),0.04*AE4^(-0.1)))</f>
        <v>5.0622859867309702E-2</v>
      </c>
      <c r="AG4" s="3">
        <f t="shared" ref="AG4:AG8" si="14">SQRT(AF4*1500*9.81*$C$4/1000)</f>
        <v>1.2205862386144309E-2</v>
      </c>
      <c r="AH4" s="3">
        <f t="shared" ref="AH4:AH8" si="15">AJ4*SQRT(9.81)/(18*LOG10(12*AK4/3/$C$2))</f>
        <v>0</v>
      </c>
      <c r="AI4" s="3">
        <f t="shared" ref="AI4:AI8" si="16">MAX(0,(AH4^2-AG4^2)/(AG4^2))</f>
        <v>0</v>
      </c>
      <c r="AJ4" s="3">
        <f>AL4*SQRT(9.81*AK4)</f>
        <v>0</v>
      </c>
      <c r="AK4" s="3">
        <v>1</v>
      </c>
      <c r="AL4" s="3">
        <v>0</v>
      </c>
      <c r="AM4" s="3">
        <f t="shared" ref="AM4:AM8" si="17">IF(AI4&gt;25,0,AK4*$C$3*($C$4/AK4)^0.3*(1-EXP(-0.5*AI4))*(25-AI4))</f>
        <v>0</v>
      </c>
      <c r="AN4" s="3">
        <f t="shared" ref="AN4:AN8" si="18">7.3*AK4</f>
        <v>7.3</v>
      </c>
      <c r="AO4" s="3">
        <f t="shared" ref="AO4:AO67" si="19">1.1*0.7*AM4*(1-EXP(-25*AM4/AN4))</f>
        <v>0</v>
      </c>
      <c r="AP4" s="3">
        <f t="shared" ref="AP4:AP8" si="20">3*$C$2+AO4</f>
        <v>7.5000000000000002E-4</v>
      </c>
    </row>
    <row r="5" spans="2:42" x14ac:dyDescent="0.25">
      <c r="E5" s="1">
        <f t="shared" si="0"/>
        <v>4.9009850068578498</v>
      </c>
      <c r="F5" s="1">
        <f t="shared" si="1"/>
        <v>5.0622859867309702E-2</v>
      </c>
      <c r="G5" s="1">
        <f t="shared" ref="G5:G8" si="21">SQRT(F5*1500*9.81*$C$4/1000)</f>
        <v>1.2205862386144309E-2</v>
      </c>
      <c r="H5" s="1">
        <f t="shared" ref="H5:H8" si="22">J5*SQRT(9.81)/(18*LOG10(12*K5/3/$C$2))</f>
        <v>3.3116863764393991E-3</v>
      </c>
      <c r="I5" s="1">
        <f t="shared" ref="I5:I8" si="23">MAX(0,(H5^2-G5^2)/(G5^2))</f>
        <v>0</v>
      </c>
      <c r="J5" s="1">
        <f t="shared" ref="J5:J8" si="24">L5*SQRT(9.81*K5)</f>
        <v>9.9045444115315073E-2</v>
      </c>
      <c r="K5" s="1">
        <f>$K$4</f>
        <v>10</v>
      </c>
      <c r="L5" s="1">
        <v>0.01</v>
      </c>
      <c r="M5" s="1">
        <f t="shared" ref="M5:M8" si="25">IF(I5&gt;25,0,K5*$C$3*($C$4/K5)^0.3*(1-EXP(-0.5*I5))*(25-I5))</f>
        <v>0</v>
      </c>
      <c r="N5" s="1">
        <f t="shared" si="2"/>
        <v>73</v>
      </c>
      <c r="O5" s="1">
        <f t="shared" ref="O5:O67" si="26">1.1*0.7*M5*(1-EXP(-25*M5/N5))</f>
        <v>0</v>
      </c>
      <c r="P5" s="1">
        <f t="shared" ref="P5:P8" si="27">3*$C$2+O5</f>
        <v>7.5000000000000002E-4</v>
      </c>
      <c r="R5" s="2">
        <f t="shared" si="3"/>
        <v>4.9009850068578498</v>
      </c>
      <c r="S5" s="2">
        <f t="shared" si="4"/>
        <v>5.0622859867309702E-2</v>
      </c>
      <c r="T5" s="2">
        <f t="shared" si="5"/>
        <v>1.2205862386144309E-2</v>
      </c>
      <c r="U5" s="2">
        <f t="shared" si="6"/>
        <v>2.4854878270040362E-3</v>
      </c>
      <c r="V5" s="2">
        <f t="shared" si="7"/>
        <v>0</v>
      </c>
      <c r="W5" s="2">
        <f t="shared" ref="W5:W8" si="28">Y5*SQRT(9.81*X5)</f>
        <v>7.0035705179572513E-2</v>
      </c>
      <c r="X5" s="2">
        <v>5</v>
      </c>
      <c r="Y5" s="2">
        <v>0.01</v>
      </c>
      <c r="Z5" s="2">
        <f t="shared" si="8"/>
        <v>0</v>
      </c>
      <c r="AA5" s="2">
        <f t="shared" si="9"/>
        <v>36.5</v>
      </c>
      <c r="AB5" s="2">
        <f t="shared" si="10"/>
        <v>0</v>
      </c>
      <c r="AC5" s="2">
        <f t="shared" si="11"/>
        <v>7.5000000000000002E-4</v>
      </c>
      <c r="AE5" s="3">
        <f t="shared" si="12"/>
        <v>4.9009850068578498</v>
      </c>
      <c r="AF5" s="3">
        <f t="shared" si="13"/>
        <v>5.0622859867309702E-2</v>
      </c>
      <c r="AG5" s="3">
        <f t="shared" si="14"/>
        <v>1.2205862386144309E-2</v>
      </c>
      <c r="AH5" s="3">
        <f t="shared" si="15"/>
        <v>1.2963473979058513E-3</v>
      </c>
      <c r="AI5" s="3">
        <f t="shared" si="16"/>
        <v>0</v>
      </c>
      <c r="AJ5" s="3">
        <f t="shared" ref="AJ5:AJ8" si="29">AL5*SQRT(9.81*AK5)</f>
        <v>3.1320919526731654E-2</v>
      </c>
      <c r="AK5" s="3">
        <v>1</v>
      </c>
      <c r="AL5" s="3">
        <v>0.01</v>
      </c>
      <c r="AM5" s="3">
        <f t="shared" si="17"/>
        <v>0</v>
      </c>
      <c r="AN5" s="3">
        <f t="shared" si="18"/>
        <v>7.3</v>
      </c>
      <c r="AO5" s="3">
        <f t="shared" si="19"/>
        <v>0</v>
      </c>
      <c r="AP5" s="3">
        <f t="shared" si="20"/>
        <v>7.5000000000000002E-4</v>
      </c>
    </row>
    <row r="6" spans="2:42" x14ac:dyDescent="0.25">
      <c r="E6" s="1">
        <f t="shared" si="0"/>
        <v>4.9009850068578498</v>
      </c>
      <c r="F6" s="1">
        <f t="shared" si="1"/>
        <v>5.0622859867309702E-2</v>
      </c>
      <c r="G6" s="1">
        <f t="shared" si="21"/>
        <v>1.2205862386144309E-2</v>
      </c>
      <c r="H6" s="1">
        <f t="shared" si="22"/>
        <v>6.6233727528787981E-3</v>
      </c>
      <c r="I6" s="1">
        <f t="shared" si="23"/>
        <v>0</v>
      </c>
      <c r="J6" s="1">
        <f t="shared" si="24"/>
        <v>0.19809088823063015</v>
      </c>
      <c r="K6" s="1">
        <f t="shared" ref="K6:K69" si="30">$K$4</f>
        <v>10</v>
      </c>
      <c r="L6" s="1">
        <v>0.02</v>
      </c>
      <c r="M6" s="1">
        <f t="shared" si="25"/>
        <v>0</v>
      </c>
      <c r="N6" s="1">
        <f t="shared" si="2"/>
        <v>73</v>
      </c>
      <c r="O6" s="1">
        <f t="shared" si="26"/>
        <v>0</v>
      </c>
      <c r="P6" s="1">
        <f t="shared" si="27"/>
        <v>7.5000000000000002E-4</v>
      </c>
      <c r="R6" s="2">
        <f t="shared" si="3"/>
        <v>4.9009850068578498</v>
      </c>
      <c r="S6" s="2">
        <f t="shared" si="4"/>
        <v>5.0622859867309702E-2</v>
      </c>
      <c r="T6" s="2">
        <f t="shared" si="5"/>
        <v>1.2205862386144309E-2</v>
      </c>
      <c r="U6" s="2">
        <f t="shared" si="6"/>
        <v>4.9709756540080724E-3</v>
      </c>
      <c r="V6" s="2">
        <f t="shared" si="7"/>
        <v>0</v>
      </c>
      <c r="W6" s="2">
        <f t="shared" si="28"/>
        <v>0.14007141035914503</v>
      </c>
      <c r="X6" s="2">
        <v>5</v>
      </c>
      <c r="Y6" s="2">
        <v>0.02</v>
      </c>
      <c r="Z6" s="2">
        <f t="shared" si="8"/>
        <v>0</v>
      </c>
      <c r="AA6" s="2">
        <f t="shared" si="9"/>
        <v>36.5</v>
      </c>
      <c r="AB6" s="2">
        <f t="shared" si="10"/>
        <v>0</v>
      </c>
      <c r="AC6" s="2">
        <f t="shared" si="11"/>
        <v>7.5000000000000002E-4</v>
      </c>
      <c r="AE6" s="3">
        <f t="shared" si="12"/>
        <v>4.9009850068578498</v>
      </c>
      <c r="AF6" s="3">
        <f t="shared" si="13"/>
        <v>5.0622859867309702E-2</v>
      </c>
      <c r="AG6" s="3">
        <f t="shared" si="14"/>
        <v>1.2205862386144309E-2</v>
      </c>
      <c r="AH6" s="3">
        <f t="shared" si="15"/>
        <v>2.5926947958117025E-3</v>
      </c>
      <c r="AI6" s="3">
        <f t="shared" si="16"/>
        <v>0</v>
      </c>
      <c r="AJ6" s="3">
        <f t="shared" si="29"/>
        <v>6.2641839053463308E-2</v>
      </c>
      <c r="AK6" s="3">
        <v>1</v>
      </c>
      <c r="AL6" s="3">
        <v>0.02</v>
      </c>
      <c r="AM6" s="3">
        <f t="shared" si="17"/>
        <v>0</v>
      </c>
      <c r="AN6" s="3">
        <f t="shared" si="18"/>
        <v>7.3</v>
      </c>
      <c r="AO6" s="3">
        <f t="shared" si="19"/>
        <v>0</v>
      </c>
      <c r="AP6" s="3">
        <f t="shared" si="20"/>
        <v>7.5000000000000002E-4</v>
      </c>
    </row>
    <row r="7" spans="2:42" x14ac:dyDescent="0.25">
      <c r="B7">
        <v>0</v>
      </c>
      <c r="C7">
        <v>25</v>
      </c>
      <c r="E7" s="1">
        <f t="shared" si="0"/>
        <v>4.9009850068578498</v>
      </c>
      <c r="F7" s="1">
        <f t="shared" si="1"/>
        <v>5.0622859867309702E-2</v>
      </c>
      <c r="G7" s="1">
        <f t="shared" si="21"/>
        <v>1.2205862386144309E-2</v>
      </c>
      <c r="H7" s="1">
        <f t="shared" si="22"/>
        <v>9.9350591293181981E-3</v>
      </c>
      <c r="I7" s="1">
        <f t="shared" si="23"/>
        <v>0</v>
      </c>
      <c r="J7" s="1">
        <f t="shared" si="24"/>
        <v>0.29713633234594522</v>
      </c>
      <c r="K7" s="1">
        <f t="shared" si="30"/>
        <v>10</v>
      </c>
      <c r="L7" s="1">
        <v>0.03</v>
      </c>
      <c r="M7" s="1">
        <f t="shared" si="25"/>
        <v>0</v>
      </c>
      <c r="N7" s="1">
        <f t="shared" si="2"/>
        <v>73</v>
      </c>
      <c r="O7" s="1">
        <f t="shared" si="26"/>
        <v>0</v>
      </c>
      <c r="P7" s="1">
        <f t="shared" si="27"/>
        <v>7.5000000000000002E-4</v>
      </c>
      <c r="R7" s="2">
        <f t="shared" si="3"/>
        <v>4.9009850068578498</v>
      </c>
      <c r="S7" s="2">
        <f t="shared" si="4"/>
        <v>5.0622859867309702E-2</v>
      </c>
      <c r="T7" s="2">
        <f t="shared" si="5"/>
        <v>1.2205862386144309E-2</v>
      </c>
      <c r="U7" s="2">
        <f t="shared" si="6"/>
        <v>7.4564634810121086E-3</v>
      </c>
      <c r="V7" s="2">
        <f t="shared" si="7"/>
        <v>0</v>
      </c>
      <c r="W7" s="2">
        <f t="shared" si="28"/>
        <v>0.21010711553871753</v>
      </c>
      <c r="X7" s="2">
        <v>5</v>
      </c>
      <c r="Y7" s="2">
        <v>0.03</v>
      </c>
      <c r="Z7" s="2">
        <f t="shared" si="8"/>
        <v>0</v>
      </c>
      <c r="AA7" s="2">
        <f t="shared" si="9"/>
        <v>36.5</v>
      </c>
      <c r="AB7" s="2">
        <f t="shared" si="10"/>
        <v>0</v>
      </c>
      <c r="AC7" s="2">
        <f t="shared" si="11"/>
        <v>7.5000000000000002E-4</v>
      </c>
      <c r="AE7" s="3">
        <f t="shared" si="12"/>
        <v>4.9009850068578498</v>
      </c>
      <c r="AF7" s="3">
        <f t="shared" si="13"/>
        <v>5.0622859867309702E-2</v>
      </c>
      <c r="AG7" s="3">
        <f t="shared" si="14"/>
        <v>1.2205862386144309E-2</v>
      </c>
      <c r="AH7" s="3">
        <f t="shared" si="15"/>
        <v>3.8890421937175534E-3</v>
      </c>
      <c r="AI7" s="3">
        <f t="shared" si="16"/>
        <v>0</v>
      </c>
      <c r="AJ7" s="3">
        <f t="shared" si="29"/>
        <v>9.3962758580194955E-2</v>
      </c>
      <c r="AK7" s="3">
        <v>1</v>
      </c>
      <c r="AL7" s="3">
        <v>0.03</v>
      </c>
      <c r="AM7" s="3">
        <f t="shared" si="17"/>
        <v>0</v>
      </c>
      <c r="AN7" s="3">
        <f t="shared" si="18"/>
        <v>7.3</v>
      </c>
      <c r="AO7" s="3">
        <f t="shared" si="19"/>
        <v>0</v>
      </c>
      <c r="AP7" s="3">
        <f t="shared" si="20"/>
        <v>7.5000000000000002E-4</v>
      </c>
    </row>
    <row r="8" spans="2:42" x14ac:dyDescent="0.25">
      <c r="B8">
        <v>0.6</v>
      </c>
      <c r="C8">
        <v>25</v>
      </c>
      <c r="E8" s="1">
        <f t="shared" si="0"/>
        <v>4.9009850068578498</v>
      </c>
      <c r="F8" s="1">
        <f t="shared" si="1"/>
        <v>5.0622859867309702E-2</v>
      </c>
      <c r="G8" s="1">
        <f t="shared" si="21"/>
        <v>1.2205862386144309E-2</v>
      </c>
      <c r="H8" s="1">
        <f t="shared" si="22"/>
        <v>1.3246745505757596E-2</v>
      </c>
      <c r="I8" s="1">
        <f t="shared" si="23"/>
        <v>0.17782684121778408</v>
      </c>
      <c r="J8" s="1">
        <f t="shared" si="24"/>
        <v>0.39618177646126029</v>
      </c>
      <c r="K8" s="1">
        <f t="shared" si="30"/>
        <v>10</v>
      </c>
      <c r="L8" s="1">
        <v>0.04</v>
      </c>
      <c r="M8" s="1">
        <f t="shared" si="25"/>
        <v>0.14798727261686731</v>
      </c>
      <c r="N8" s="1">
        <f t="shared" si="2"/>
        <v>73</v>
      </c>
      <c r="O8" s="1">
        <f t="shared" si="26"/>
        <v>5.6311609125589716E-3</v>
      </c>
      <c r="P8" s="1">
        <f t="shared" si="27"/>
        <v>6.3811609125589714E-3</v>
      </c>
      <c r="R8" s="2">
        <f t="shared" si="3"/>
        <v>4.9009850068578498</v>
      </c>
      <c r="S8" s="2">
        <f t="shared" si="4"/>
        <v>5.0622859867309702E-2</v>
      </c>
      <c r="T8" s="2">
        <f t="shared" si="5"/>
        <v>1.2205862386144309E-2</v>
      </c>
      <c r="U8" s="2">
        <f t="shared" si="6"/>
        <v>9.9419513080161448E-3</v>
      </c>
      <c r="V8" s="2">
        <f t="shared" si="7"/>
        <v>0</v>
      </c>
      <c r="W8" s="2">
        <f t="shared" si="28"/>
        <v>0.28014282071829005</v>
      </c>
      <c r="X8" s="2">
        <v>5</v>
      </c>
      <c r="Y8" s="2">
        <v>0.04</v>
      </c>
      <c r="Z8" s="2">
        <f t="shared" si="8"/>
        <v>0</v>
      </c>
      <c r="AA8" s="2">
        <f t="shared" si="9"/>
        <v>36.5</v>
      </c>
      <c r="AB8" s="2">
        <f t="shared" si="10"/>
        <v>0</v>
      </c>
      <c r="AC8" s="2">
        <f t="shared" si="11"/>
        <v>7.5000000000000002E-4</v>
      </c>
      <c r="AE8" s="3">
        <f t="shared" si="12"/>
        <v>4.9009850068578498</v>
      </c>
      <c r="AF8" s="3">
        <f t="shared" si="13"/>
        <v>5.0622859867309702E-2</v>
      </c>
      <c r="AG8" s="3">
        <f t="shared" si="14"/>
        <v>1.2205862386144309E-2</v>
      </c>
      <c r="AH8" s="3">
        <f t="shared" si="15"/>
        <v>5.1853895916234051E-3</v>
      </c>
      <c r="AI8" s="3">
        <f t="shared" si="16"/>
        <v>0</v>
      </c>
      <c r="AJ8" s="3">
        <f t="shared" si="29"/>
        <v>0.12528367810692662</v>
      </c>
      <c r="AK8" s="3">
        <v>1</v>
      </c>
      <c r="AL8" s="3">
        <v>0.04</v>
      </c>
      <c r="AM8" s="3">
        <f t="shared" si="17"/>
        <v>0</v>
      </c>
      <c r="AN8" s="3">
        <f t="shared" si="18"/>
        <v>7.3</v>
      </c>
      <c r="AO8" s="3">
        <f t="shared" si="19"/>
        <v>0</v>
      </c>
      <c r="AP8" s="3">
        <f t="shared" si="20"/>
        <v>7.5000000000000002E-4</v>
      </c>
    </row>
    <row r="9" spans="2:42" x14ac:dyDescent="0.25">
      <c r="E9" s="1">
        <f>$C$4*(1.5*9.81*1000000*1000000)^0.33333333</f>
        <v>4.9009850068578498</v>
      </c>
      <c r="F9" s="1">
        <f>IF(E9&lt;4,0.24/E9,IF(E9&lt;10,0.14*E9^(-0.64),0.04*E9^(-0.1)))</f>
        <v>5.0622859867309702E-2</v>
      </c>
      <c r="G9" s="1">
        <f>SQRT(F9*1500*9.81*$C$4/1000)</f>
        <v>1.2205862386144309E-2</v>
      </c>
      <c r="H9" s="1">
        <f>J9*SQRT(9.81)/(18*LOG10(12*K9/3/$C$2))</f>
        <v>1.6558431882196994E-2</v>
      </c>
      <c r="I9" s="1">
        <f>MAX(0,(H9^2-G9^2)/(G9^2))</f>
        <v>0.84035443940278731</v>
      </c>
      <c r="J9" s="1">
        <f>L9*SQRT(9.81*K9)</f>
        <v>0.49522722057657537</v>
      </c>
      <c r="K9" s="1">
        <f t="shared" si="30"/>
        <v>10</v>
      </c>
      <c r="L9" s="1">
        <v>0.05</v>
      </c>
      <c r="M9" s="1">
        <f>IF(I9&gt;25,0,K9*$C$3*($C$4/K9)^0.3*(1-EXP(-0.5*I9))*(25-I9))</f>
        <v>0.58083705279655973</v>
      </c>
      <c r="N9" s="1">
        <f>7.3*K9</f>
        <v>73</v>
      </c>
      <c r="O9" s="1">
        <f t="shared" si="26"/>
        <v>8.0674825529784402E-2</v>
      </c>
      <c r="P9" s="1">
        <f>3*$C$2+O9</f>
        <v>8.1424825529784403E-2</v>
      </c>
      <c r="R9" s="2">
        <f>$C$4*(1.5*9.81*1000000*1000000)^0.33333333</f>
        <v>4.9009850068578498</v>
      </c>
      <c r="S9" s="2">
        <f>IF(R9&lt;4,0.24/R9,IF(R9&lt;10,0.14*R9^(-0.64),0.04*R9^(-0.1)))</f>
        <v>5.0622859867309702E-2</v>
      </c>
      <c r="T9" s="2">
        <f>SQRT(S9*1500*9.81*$C$4/1000)</f>
        <v>1.2205862386144309E-2</v>
      </c>
      <c r="U9" s="2">
        <f>W9*SQRT(9.81)/(18*LOG10(12*X9/3/$C$2))</f>
        <v>1.2427439135020181E-2</v>
      </c>
      <c r="V9" s="2">
        <f>MAX(0,(U9^2-T9^2)/(T9^2))</f>
        <v>3.6636153515463434E-2</v>
      </c>
      <c r="W9" s="2">
        <f>Y9*SQRT(9.81*X9)</f>
        <v>0.35017852589786258</v>
      </c>
      <c r="X9" s="2">
        <v>5</v>
      </c>
      <c r="Y9" s="2">
        <v>0.05</v>
      </c>
      <c r="Z9" s="2">
        <f>IF(V9&gt;25,0,X9*$C$3*($C$4/X9)^0.3*(1-EXP(-0.5*V9))*(25-V9))</f>
        <v>1.9546627658648195E-2</v>
      </c>
      <c r="AA9" s="2">
        <f>7.3*X9</f>
        <v>36.5</v>
      </c>
      <c r="AB9" s="2">
        <f t="shared" si="10"/>
        <v>2.0016014367069633E-4</v>
      </c>
      <c r="AC9" s="2">
        <f>3*$C$2+AB9</f>
        <v>9.5016014367069635E-4</v>
      </c>
      <c r="AE9" s="3">
        <f>$C$4*(1.5*9.81*1000000*1000000)^0.33333333</f>
        <v>4.9009850068578498</v>
      </c>
      <c r="AF9" s="3">
        <f>IF(AE9&lt;4,0.24/AE9,IF(AE9&lt;10,0.14*AE9^(-0.64),0.04*AE9^(-0.1)))</f>
        <v>5.0622859867309702E-2</v>
      </c>
      <c r="AG9" s="3">
        <f>SQRT(AF9*1500*9.81*$C$4/1000)</f>
        <v>1.2205862386144309E-2</v>
      </c>
      <c r="AH9" s="3">
        <f>AJ9*SQRT(9.81)/(18*LOG10(12*AK9/3/$C$2))</f>
        <v>6.4817369895292564E-3</v>
      </c>
      <c r="AI9" s="3">
        <f>MAX(0,(AH9^2-AG9^2)/(AG9^2))</f>
        <v>0</v>
      </c>
      <c r="AJ9" s="3">
        <f>AL9*SQRT(9.81*AK9)</f>
        <v>0.15660459763365828</v>
      </c>
      <c r="AK9" s="3">
        <v>1</v>
      </c>
      <c r="AL9" s="3">
        <v>0.05</v>
      </c>
      <c r="AM9" s="3">
        <f>IF(AI9&gt;25,0,AK9*$C$3*($C$4/AK9)^0.3*(1-EXP(-0.5*AI9))*(25-AI9))</f>
        <v>0</v>
      </c>
      <c r="AN9" s="3">
        <f>7.3*AK9</f>
        <v>7.3</v>
      </c>
      <c r="AO9" s="3">
        <f t="shared" si="19"/>
        <v>0</v>
      </c>
      <c r="AP9" s="3">
        <f>3*$C$2+AO9</f>
        <v>7.5000000000000002E-4</v>
      </c>
    </row>
    <row r="10" spans="2:42" x14ac:dyDescent="0.25">
      <c r="E10" s="1">
        <f t="shared" ref="E10:E73" si="31">$C$4*(1.5*9.81*1000000*1000000)^0.33333333</f>
        <v>4.9009850068578498</v>
      </c>
      <c r="F10" s="1">
        <f t="shared" ref="F10:F73" si="32">IF(E10&lt;4,0.24/E10,IF(E10&lt;10,0.14*E10^(-0.64),0.04*E10^(-0.1)))</f>
        <v>5.0622859867309702E-2</v>
      </c>
      <c r="G10" s="1">
        <f t="shared" ref="G10:G73" si="33">SQRT(F10*1500*9.81*$C$4/1000)</f>
        <v>1.2205862386144309E-2</v>
      </c>
      <c r="H10" s="1">
        <f t="shared" ref="H10:H32" si="34">J10*SQRT(9.81)/(18*LOG10(12*K10/3/$C$2))</f>
        <v>1.9870118258636396E-2</v>
      </c>
      <c r="I10" s="1">
        <f t="shared" ref="I10:I73" si="35">MAX(0,(H10^2-G10^2)/(G10^2))</f>
        <v>1.6501103927400147</v>
      </c>
      <c r="J10" s="1">
        <f t="shared" ref="J10:J32" si="36">L10*SQRT(9.81*K10)</f>
        <v>0.59427266469189044</v>
      </c>
      <c r="K10" s="1">
        <f t="shared" si="30"/>
        <v>10</v>
      </c>
      <c r="L10" s="1">
        <v>0.06</v>
      </c>
      <c r="M10" s="1">
        <f t="shared" ref="M10:M73" si="37">IF(I10&gt;25,0,K10*$C$3*($C$4/K10)^0.3*(1-EXP(-0.5*I10))*(25-I10))</f>
        <v>0.919262868609237</v>
      </c>
      <c r="N10" s="1">
        <f t="shared" ref="N10:N32" si="38">7.3*K10</f>
        <v>73</v>
      </c>
      <c r="O10" s="1">
        <f t="shared" si="26"/>
        <v>0.1911691610165035</v>
      </c>
      <c r="P10" s="1">
        <f t="shared" ref="P10:P73" si="39">3*$C$2+O10</f>
        <v>0.1919191610165035</v>
      </c>
      <c r="R10" s="2">
        <f t="shared" ref="R10:R73" si="40">$C$4*(1.5*9.81*1000000*1000000)^0.33333333</f>
        <v>4.9009850068578498</v>
      </c>
      <c r="S10" s="2">
        <f t="shared" ref="S10:S73" si="41">IF(R10&lt;4,0.24/R10,IF(R10&lt;10,0.14*R10^(-0.64),0.04*R10^(-0.1)))</f>
        <v>5.0622859867309702E-2</v>
      </c>
      <c r="T10" s="2">
        <f t="shared" ref="T10:T73" si="42">SQRT(S10*1500*9.81*$C$4/1000)</f>
        <v>1.2205862386144309E-2</v>
      </c>
      <c r="U10" s="2">
        <f t="shared" ref="U10:U73" si="43">W10*SQRT(9.81)/(18*LOG10(12*X10/3/$C$2))</f>
        <v>1.4912926962024217E-2</v>
      </c>
      <c r="V10" s="2">
        <f t="shared" ref="V10:V73" si="44">MAX(0,(U10^2-T10^2)/(T10^2))</f>
        <v>0.49275606106226738</v>
      </c>
      <c r="W10" s="2">
        <f t="shared" ref="W10:W73" si="45">Y10*SQRT(9.81*X10)</f>
        <v>0.42021423107743505</v>
      </c>
      <c r="X10" s="2">
        <v>5</v>
      </c>
      <c r="Y10" s="2">
        <v>0.06</v>
      </c>
      <c r="Z10" s="2">
        <f t="shared" ref="Z10:Z73" si="46">IF(V10&gt;25,0,X10*$C$3*($C$4/X10)^0.3*(1-EXP(-0.5*V10))*(25-V10))</f>
        <v>0.2308631073559094</v>
      </c>
      <c r="AA10" s="2">
        <f t="shared" ref="AA10:AA73" si="47">7.3*X10</f>
        <v>36.5</v>
      </c>
      <c r="AB10" s="2">
        <f t="shared" si="10"/>
        <v>2.5999368956626828E-2</v>
      </c>
      <c r="AC10" s="2">
        <f t="shared" ref="AC10:AC73" si="48">3*$C$2+AB10</f>
        <v>2.6749368956626829E-2</v>
      </c>
      <c r="AE10" s="3">
        <f t="shared" ref="AE10:AE73" si="49">$C$4*(1.5*9.81*1000000*1000000)^0.33333333</f>
        <v>4.9009850068578498</v>
      </c>
      <c r="AF10" s="3">
        <f t="shared" ref="AF10:AF73" si="50">IF(AE10&lt;4,0.24/AE10,IF(AE10&lt;10,0.14*AE10^(-0.64),0.04*AE10^(-0.1)))</f>
        <v>5.0622859867309702E-2</v>
      </c>
      <c r="AG10" s="3">
        <f t="shared" ref="AG10:AG73" si="51">SQRT(AF10*1500*9.81*$C$4/1000)</f>
        <v>1.2205862386144309E-2</v>
      </c>
      <c r="AH10" s="3">
        <f t="shared" ref="AH10:AH73" si="52">AJ10*SQRT(9.81)/(18*LOG10(12*AK10/3/$C$2))</f>
        <v>7.7780843874351068E-3</v>
      </c>
      <c r="AI10" s="3">
        <f t="shared" ref="AI10:AI73" si="53">MAX(0,(AH10^2-AG10^2)/(AG10^2))</f>
        <v>0</v>
      </c>
      <c r="AJ10" s="3">
        <f t="shared" ref="AJ10:AJ73" si="54">AL10*SQRT(9.81*AK10)</f>
        <v>0.18792551716038991</v>
      </c>
      <c r="AK10" s="3">
        <v>1</v>
      </c>
      <c r="AL10" s="3">
        <v>0.06</v>
      </c>
      <c r="AM10" s="3">
        <f t="shared" ref="AM10:AM73" si="55">IF(AI10&gt;25,0,AK10*$C$3*($C$4/AK10)^0.3*(1-EXP(-0.5*AI10))*(25-AI10))</f>
        <v>0</v>
      </c>
      <c r="AN10" s="3">
        <f t="shared" ref="AN10:AN73" si="56">7.3*AK10</f>
        <v>7.3</v>
      </c>
      <c r="AO10" s="3">
        <f t="shared" si="19"/>
        <v>0</v>
      </c>
      <c r="AP10" s="3">
        <f t="shared" ref="AP10:AP73" si="57">3*$C$2+AO10</f>
        <v>7.5000000000000002E-4</v>
      </c>
    </row>
    <row r="11" spans="2:42" x14ac:dyDescent="0.25">
      <c r="E11" s="1">
        <f t="shared" si="31"/>
        <v>4.9009850068578498</v>
      </c>
      <c r="F11" s="1">
        <f t="shared" si="32"/>
        <v>5.0622859867309702E-2</v>
      </c>
      <c r="G11" s="1">
        <f t="shared" si="33"/>
        <v>1.2205862386144309E-2</v>
      </c>
      <c r="H11" s="1">
        <f t="shared" si="34"/>
        <v>2.3181804635075794E-2</v>
      </c>
      <c r="I11" s="1">
        <f t="shared" si="35"/>
        <v>2.6070947012294643</v>
      </c>
      <c r="J11" s="1">
        <f t="shared" si="36"/>
        <v>0.69331810880720557</v>
      </c>
      <c r="K11" s="1">
        <f t="shared" si="30"/>
        <v>10</v>
      </c>
      <c r="L11" s="1">
        <v>7.0000000000000007E-2</v>
      </c>
      <c r="M11" s="1">
        <f t="shared" si="37"/>
        <v>1.1430933930843241</v>
      </c>
      <c r="N11" s="1">
        <f t="shared" si="38"/>
        <v>73</v>
      </c>
      <c r="O11" s="1">
        <f t="shared" si="26"/>
        <v>0.28512427853207289</v>
      </c>
      <c r="P11" s="1">
        <f t="shared" si="39"/>
        <v>0.28587427853207287</v>
      </c>
      <c r="R11" s="2">
        <f t="shared" si="40"/>
        <v>4.9009850068578498</v>
      </c>
      <c r="S11" s="2">
        <f t="shared" si="41"/>
        <v>5.0622859867309702E-2</v>
      </c>
      <c r="T11" s="2">
        <f t="shared" si="42"/>
        <v>1.2205862386144309E-2</v>
      </c>
      <c r="U11" s="2">
        <f t="shared" si="43"/>
        <v>1.7398414789028253E-2</v>
      </c>
      <c r="V11" s="2">
        <f t="shared" si="44"/>
        <v>1.0318068608903084</v>
      </c>
      <c r="W11" s="2">
        <f t="shared" si="45"/>
        <v>0.49024993625700763</v>
      </c>
      <c r="X11" s="2">
        <v>5</v>
      </c>
      <c r="Y11" s="2">
        <v>7.0000000000000007E-2</v>
      </c>
      <c r="Z11" s="2">
        <f t="shared" si="46"/>
        <v>0.41671855067335917</v>
      </c>
      <c r="AA11" s="2">
        <f t="shared" si="47"/>
        <v>36.5</v>
      </c>
      <c r="AB11" s="2">
        <f t="shared" si="10"/>
        <v>7.967420982433665E-2</v>
      </c>
      <c r="AC11" s="2">
        <f t="shared" si="48"/>
        <v>8.0424209824336651E-2</v>
      </c>
      <c r="AE11" s="3">
        <f t="shared" si="49"/>
        <v>4.9009850068578498</v>
      </c>
      <c r="AF11" s="3">
        <f t="shared" si="50"/>
        <v>5.0622859867309702E-2</v>
      </c>
      <c r="AG11" s="3">
        <f t="shared" si="51"/>
        <v>1.2205862386144309E-2</v>
      </c>
      <c r="AH11" s="3">
        <f t="shared" si="52"/>
        <v>9.0744317853409598E-3</v>
      </c>
      <c r="AI11" s="3">
        <f t="shared" si="53"/>
        <v>0</v>
      </c>
      <c r="AJ11" s="3">
        <f t="shared" si="54"/>
        <v>0.2192464366871216</v>
      </c>
      <c r="AK11" s="3">
        <v>1</v>
      </c>
      <c r="AL11" s="3">
        <v>7.0000000000000007E-2</v>
      </c>
      <c r="AM11" s="3">
        <f t="shared" si="55"/>
        <v>0</v>
      </c>
      <c r="AN11" s="3">
        <f t="shared" si="56"/>
        <v>7.3</v>
      </c>
      <c r="AO11" s="3">
        <f t="shared" si="19"/>
        <v>0</v>
      </c>
      <c r="AP11" s="3">
        <f t="shared" si="57"/>
        <v>7.5000000000000002E-4</v>
      </c>
    </row>
    <row r="12" spans="2:42" x14ac:dyDescent="0.25">
      <c r="E12" s="1">
        <f t="shared" si="31"/>
        <v>4.9009850068578498</v>
      </c>
      <c r="F12" s="1">
        <f t="shared" si="32"/>
        <v>5.0622859867309702E-2</v>
      </c>
      <c r="G12" s="1">
        <f t="shared" si="33"/>
        <v>1.2205862386144309E-2</v>
      </c>
      <c r="H12" s="1">
        <f t="shared" si="34"/>
        <v>2.6493491011515193E-2</v>
      </c>
      <c r="I12" s="1">
        <f t="shared" si="35"/>
        <v>3.7113073648711361</v>
      </c>
      <c r="J12" s="1">
        <f t="shared" si="36"/>
        <v>0.79236355292252059</v>
      </c>
      <c r="K12" s="1">
        <f t="shared" si="30"/>
        <v>10</v>
      </c>
      <c r="L12" s="1">
        <v>0.08</v>
      </c>
      <c r="M12" s="1">
        <f t="shared" si="37"/>
        <v>1.2586136664280108</v>
      </c>
      <c r="N12" s="1">
        <f t="shared" si="38"/>
        <v>73</v>
      </c>
      <c r="O12" s="1">
        <f t="shared" si="26"/>
        <v>0.33935331935323898</v>
      </c>
      <c r="P12" s="1">
        <f t="shared" si="39"/>
        <v>0.34010331935323895</v>
      </c>
      <c r="R12" s="2">
        <f t="shared" si="40"/>
        <v>4.9009850068578498</v>
      </c>
      <c r="S12" s="2">
        <f t="shared" si="41"/>
        <v>5.0622859867309702E-2</v>
      </c>
      <c r="T12" s="2">
        <f t="shared" si="42"/>
        <v>1.2205862386144309E-2</v>
      </c>
      <c r="U12" s="2">
        <f t="shared" si="43"/>
        <v>1.988390261603229E-2</v>
      </c>
      <c r="V12" s="2">
        <f t="shared" si="44"/>
        <v>1.6537885529995866</v>
      </c>
      <c r="W12" s="2">
        <f t="shared" si="45"/>
        <v>0.56028564143658011</v>
      </c>
      <c r="X12" s="2">
        <v>5</v>
      </c>
      <c r="Y12" s="2">
        <v>0.08</v>
      </c>
      <c r="Z12" s="2">
        <f t="shared" si="46"/>
        <v>0.56659442311962571</v>
      </c>
      <c r="AA12" s="2">
        <f t="shared" si="47"/>
        <v>36.5</v>
      </c>
      <c r="AB12" s="2">
        <f t="shared" si="10"/>
        <v>0.1403247204312279</v>
      </c>
      <c r="AC12" s="2">
        <f t="shared" si="48"/>
        <v>0.1410747204312279</v>
      </c>
      <c r="AE12" s="3">
        <f t="shared" si="49"/>
        <v>4.9009850068578498</v>
      </c>
      <c r="AF12" s="3">
        <f t="shared" si="50"/>
        <v>5.0622859867309702E-2</v>
      </c>
      <c r="AG12" s="3">
        <f t="shared" si="51"/>
        <v>1.2205862386144309E-2</v>
      </c>
      <c r="AH12" s="3">
        <f t="shared" si="52"/>
        <v>1.037077918324681E-2</v>
      </c>
      <c r="AI12" s="3">
        <f t="shared" si="53"/>
        <v>0</v>
      </c>
      <c r="AJ12" s="3">
        <f t="shared" si="54"/>
        <v>0.25056735621385323</v>
      </c>
      <c r="AK12" s="3">
        <v>1</v>
      </c>
      <c r="AL12" s="3">
        <v>0.08</v>
      </c>
      <c r="AM12" s="3">
        <f t="shared" si="55"/>
        <v>0</v>
      </c>
      <c r="AN12" s="3">
        <f t="shared" si="56"/>
        <v>7.3</v>
      </c>
      <c r="AO12" s="3">
        <f t="shared" si="19"/>
        <v>0</v>
      </c>
      <c r="AP12" s="3">
        <f t="shared" si="57"/>
        <v>7.5000000000000002E-4</v>
      </c>
    </row>
    <row r="13" spans="2:42" x14ac:dyDescent="0.25">
      <c r="E13" s="1">
        <f t="shared" si="31"/>
        <v>4.9009850068578498</v>
      </c>
      <c r="F13" s="1">
        <f t="shared" si="32"/>
        <v>5.0622859867309702E-2</v>
      </c>
      <c r="G13" s="1">
        <f t="shared" si="33"/>
        <v>1.2205862386144309E-2</v>
      </c>
      <c r="H13" s="1">
        <f t="shared" si="34"/>
        <v>2.9805177387954591E-2</v>
      </c>
      <c r="I13" s="1">
        <f t="shared" si="35"/>
        <v>4.9627483836650317</v>
      </c>
      <c r="J13" s="1">
        <f t="shared" si="36"/>
        <v>0.8914089970378356</v>
      </c>
      <c r="K13" s="1">
        <f t="shared" si="30"/>
        <v>10</v>
      </c>
      <c r="L13" s="1">
        <v>0.09</v>
      </c>
      <c r="M13" s="1">
        <f t="shared" si="37"/>
        <v>1.2867416526179982</v>
      </c>
      <c r="N13" s="1">
        <f t="shared" si="38"/>
        <v>73</v>
      </c>
      <c r="O13" s="1">
        <f t="shared" si="26"/>
        <v>0.35310970306559869</v>
      </c>
      <c r="P13" s="1">
        <f t="shared" si="39"/>
        <v>0.35385970306559866</v>
      </c>
      <c r="R13" s="2">
        <f t="shared" si="40"/>
        <v>4.9009850068578498</v>
      </c>
      <c r="S13" s="2">
        <f t="shared" si="41"/>
        <v>5.0622859867309702E-2</v>
      </c>
      <c r="T13" s="2">
        <f t="shared" si="42"/>
        <v>1.2205862386144309E-2</v>
      </c>
      <c r="U13" s="2">
        <f t="shared" si="43"/>
        <v>2.2369390443036322E-2</v>
      </c>
      <c r="V13" s="2">
        <f t="shared" si="44"/>
        <v>2.3587011373901006</v>
      </c>
      <c r="W13" s="2">
        <f t="shared" si="45"/>
        <v>0.63032134661615258</v>
      </c>
      <c r="X13" s="2">
        <v>5</v>
      </c>
      <c r="Y13" s="2">
        <v>0.09</v>
      </c>
      <c r="Z13" s="2">
        <f t="shared" si="46"/>
        <v>0.67638690840543025</v>
      </c>
      <c r="AA13" s="2">
        <f t="shared" si="47"/>
        <v>36.5</v>
      </c>
      <c r="AB13" s="2">
        <f t="shared" si="10"/>
        <v>0.19311030435695173</v>
      </c>
      <c r="AC13" s="2">
        <f t="shared" si="48"/>
        <v>0.19386030435695173</v>
      </c>
      <c r="AE13" s="3">
        <f t="shared" si="49"/>
        <v>4.9009850068578498</v>
      </c>
      <c r="AF13" s="3">
        <f t="shared" si="50"/>
        <v>5.0622859867309702E-2</v>
      </c>
      <c r="AG13" s="3">
        <f t="shared" si="51"/>
        <v>1.2205862386144309E-2</v>
      </c>
      <c r="AH13" s="3">
        <f t="shared" si="52"/>
        <v>1.1667126581152659E-2</v>
      </c>
      <c r="AI13" s="3">
        <f t="shared" si="53"/>
        <v>0</v>
      </c>
      <c r="AJ13" s="3">
        <f t="shared" si="54"/>
        <v>0.28188827574058484</v>
      </c>
      <c r="AK13" s="3">
        <v>1</v>
      </c>
      <c r="AL13" s="3">
        <v>0.09</v>
      </c>
      <c r="AM13" s="3">
        <f t="shared" si="55"/>
        <v>0</v>
      </c>
      <c r="AN13" s="3">
        <f t="shared" si="56"/>
        <v>7.3</v>
      </c>
      <c r="AO13" s="3">
        <f t="shared" si="19"/>
        <v>0</v>
      </c>
      <c r="AP13" s="3">
        <f t="shared" si="57"/>
        <v>7.5000000000000002E-4</v>
      </c>
    </row>
    <row r="14" spans="2:42" x14ac:dyDescent="0.25">
      <c r="E14" s="1">
        <f t="shared" si="31"/>
        <v>4.9009850068578498</v>
      </c>
      <c r="F14" s="1">
        <f t="shared" si="32"/>
        <v>5.0622859867309702E-2</v>
      </c>
      <c r="G14" s="1">
        <f t="shared" si="33"/>
        <v>1.2205862386144309E-2</v>
      </c>
      <c r="H14" s="1">
        <f t="shared" si="34"/>
        <v>3.3116863764393989E-2</v>
      </c>
      <c r="I14" s="1">
        <f t="shared" si="35"/>
        <v>6.3614177576111492</v>
      </c>
      <c r="J14" s="1">
        <f t="shared" si="36"/>
        <v>0.99045444115315073</v>
      </c>
      <c r="K14" s="1">
        <f t="shared" si="30"/>
        <v>10</v>
      </c>
      <c r="L14" s="1">
        <v>0.1</v>
      </c>
      <c r="M14" s="1">
        <f t="shared" si="37"/>
        <v>1.2518752018829089</v>
      </c>
      <c r="N14" s="1">
        <f t="shared" si="38"/>
        <v>73</v>
      </c>
      <c r="O14" s="1">
        <f t="shared" si="26"/>
        <v>0.3360892374250945</v>
      </c>
      <c r="P14" s="1">
        <f t="shared" si="39"/>
        <v>0.33683923742509447</v>
      </c>
      <c r="R14" s="2">
        <f t="shared" si="40"/>
        <v>4.9009850068578498</v>
      </c>
      <c r="S14" s="2">
        <f t="shared" si="41"/>
        <v>5.0622859867309702E-2</v>
      </c>
      <c r="T14" s="2">
        <f t="shared" si="42"/>
        <v>1.2205862386144309E-2</v>
      </c>
      <c r="U14" s="2">
        <f t="shared" si="43"/>
        <v>2.4854878270040362E-2</v>
      </c>
      <c r="V14" s="2">
        <f t="shared" si="44"/>
        <v>3.1465446140618538</v>
      </c>
      <c r="W14" s="2">
        <f t="shared" si="45"/>
        <v>0.70035705179572516</v>
      </c>
      <c r="X14" s="2">
        <v>5</v>
      </c>
      <c r="Y14" s="2">
        <v>0.1</v>
      </c>
      <c r="Z14" s="2">
        <f t="shared" si="46"/>
        <v>0.74722877879004623</v>
      </c>
      <c r="AA14" s="2">
        <f t="shared" si="47"/>
        <v>36.5</v>
      </c>
      <c r="AB14" s="2">
        <f t="shared" si="10"/>
        <v>0.23048285787725178</v>
      </c>
      <c r="AC14" s="2">
        <f t="shared" si="48"/>
        <v>0.23123285787725179</v>
      </c>
      <c r="AE14" s="3">
        <f t="shared" si="49"/>
        <v>4.9009850068578498</v>
      </c>
      <c r="AF14" s="3">
        <f t="shared" si="50"/>
        <v>5.0622859867309702E-2</v>
      </c>
      <c r="AG14" s="3">
        <f t="shared" si="51"/>
        <v>1.2205862386144309E-2</v>
      </c>
      <c r="AH14" s="3">
        <f t="shared" si="52"/>
        <v>1.2963473979058513E-2</v>
      </c>
      <c r="AI14" s="3">
        <f t="shared" si="53"/>
        <v>0.1279915910769934</v>
      </c>
      <c r="AJ14" s="3">
        <f t="shared" si="54"/>
        <v>0.31320919526731655</v>
      </c>
      <c r="AK14" s="3">
        <v>1</v>
      </c>
      <c r="AL14" s="3">
        <v>0.1</v>
      </c>
      <c r="AM14" s="3">
        <f t="shared" si="55"/>
        <v>2.1558641901369694E-2</v>
      </c>
      <c r="AN14" s="3">
        <f t="shared" si="56"/>
        <v>7.3</v>
      </c>
      <c r="AO14" s="3">
        <f t="shared" si="19"/>
        <v>1.1814548124397801E-3</v>
      </c>
      <c r="AP14" s="3">
        <f t="shared" si="57"/>
        <v>1.9314548124397801E-3</v>
      </c>
    </row>
    <row r="15" spans="2:42" x14ac:dyDescent="0.25">
      <c r="E15" s="1">
        <f t="shared" si="31"/>
        <v>4.9009850068578498</v>
      </c>
      <c r="F15" s="1">
        <f t="shared" si="32"/>
        <v>5.0622859867309702E-2</v>
      </c>
      <c r="G15" s="1">
        <f t="shared" si="33"/>
        <v>1.2205862386144309E-2</v>
      </c>
      <c r="H15" s="1">
        <f t="shared" si="34"/>
        <v>3.6428550140833398E-2</v>
      </c>
      <c r="I15" s="1">
        <f t="shared" si="35"/>
        <v>7.9073154867094946</v>
      </c>
      <c r="J15" s="1">
        <f t="shared" si="36"/>
        <v>1.0894998852684659</v>
      </c>
      <c r="K15" s="1">
        <f t="shared" si="30"/>
        <v>10</v>
      </c>
      <c r="L15" s="1">
        <v>0.11</v>
      </c>
      <c r="M15" s="1">
        <f t="shared" si="37"/>
        <v>1.1748411360222992</v>
      </c>
      <c r="N15" s="1">
        <f t="shared" si="38"/>
        <v>73</v>
      </c>
      <c r="O15" s="1">
        <f t="shared" si="26"/>
        <v>0.2996566311079083</v>
      </c>
      <c r="P15" s="1">
        <f t="shared" si="39"/>
        <v>0.30040663110790827</v>
      </c>
      <c r="R15" s="2">
        <f t="shared" si="40"/>
        <v>4.9009850068578498</v>
      </c>
      <c r="S15" s="2">
        <f t="shared" si="41"/>
        <v>5.0622859867309702E-2</v>
      </c>
      <c r="T15" s="2">
        <f t="shared" si="42"/>
        <v>1.2205862386144309E-2</v>
      </c>
      <c r="U15" s="2">
        <f t="shared" si="43"/>
        <v>2.7340366097044402E-2</v>
      </c>
      <c r="V15" s="2">
        <f t="shared" si="44"/>
        <v>4.017318983014845</v>
      </c>
      <c r="W15" s="2">
        <f t="shared" si="45"/>
        <v>0.77039275697529763</v>
      </c>
      <c r="X15" s="2">
        <v>5</v>
      </c>
      <c r="Y15" s="2">
        <v>0.11</v>
      </c>
      <c r="Z15" s="2">
        <f t="shared" si="46"/>
        <v>0.78370914283453497</v>
      </c>
      <c r="AA15" s="2">
        <f t="shared" si="47"/>
        <v>36.5</v>
      </c>
      <c r="AB15" s="2">
        <f t="shared" si="10"/>
        <v>0.25066140679416582</v>
      </c>
      <c r="AC15" s="2">
        <f t="shared" si="48"/>
        <v>0.25141140679416579</v>
      </c>
      <c r="AE15" s="3">
        <f t="shared" si="49"/>
        <v>4.9009850068578498</v>
      </c>
      <c r="AF15" s="3">
        <f t="shared" si="50"/>
        <v>5.0622859867309702E-2</v>
      </c>
      <c r="AG15" s="3">
        <f t="shared" si="51"/>
        <v>1.2205862386144309E-2</v>
      </c>
      <c r="AH15" s="3">
        <f t="shared" si="52"/>
        <v>1.4259821376964363E-2</v>
      </c>
      <c r="AI15" s="3">
        <f t="shared" si="53"/>
        <v>0.36486982520316186</v>
      </c>
      <c r="AJ15" s="3">
        <f t="shared" si="54"/>
        <v>0.34453011479404816</v>
      </c>
      <c r="AK15" s="3">
        <v>1</v>
      </c>
      <c r="AL15" s="3">
        <v>0.11</v>
      </c>
      <c r="AM15" s="3">
        <f t="shared" si="55"/>
        <v>5.744221527345366E-2</v>
      </c>
      <c r="AN15" s="3">
        <f t="shared" si="56"/>
        <v>7.3</v>
      </c>
      <c r="AO15" s="3">
        <f t="shared" si="19"/>
        <v>7.8986541532140124E-3</v>
      </c>
      <c r="AP15" s="3">
        <f t="shared" si="57"/>
        <v>8.6486541532140131E-3</v>
      </c>
    </row>
    <row r="16" spans="2:42" x14ac:dyDescent="0.25">
      <c r="E16" s="1">
        <f t="shared" si="31"/>
        <v>4.9009850068578498</v>
      </c>
      <c r="F16" s="1">
        <f t="shared" si="32"/>
        <v>5.0622859867309702E-2</v>
      </c>
      <c r="G16" s="1">
        <f t="shared" si="33"/>
        <v>1.2205862386144309E-2</v>
      </c>
      <c r="H16" s="1">
        <f t="shared" si="34"/>
        <v>3.9740236517272792E-2</v>
      </c>
      <c r="I16" s="1">
        <f t="shared" si="35"/>
        <v>9.6004415709600597</v>
      </c>
      <c r="J16" s="1">
        <f t="shared" si="36"/>
        <v>1.1885453293837809</v>
      </c>
      <c r="K16" s="1">
        <f t="shared" si="30"/>
        <v>10</v>
      </c>
      <c r="L16" s="1">
        <v>0.12</v>
      </c>
      <c r="M16" s="1">
        <f t="shared" si="37"/>
        <v>1.0702904376124749</v>
      </c>
      <c r="N16" s="1">
        <f t="shared" si="38"/>
        <v>73</v>
      </c>
      <c r="O16" s="1">
        <f t="shared" si="26"/>
        <v>0.2528988855384417</v>
      </c>
      <c r="P16" s="1">
        <f t="shared" si="39"/>
        <v>0.25364888553844167</v>
      </c>
      <c r="R16" s="2">
        <f t="shared" si="40"/>
        <v>4.9009850068578498</v>
      </c>
      <c r="S16" s="2">
        <f t="shared" si="41"/>
        <v>5.0622859867309702E-2</v>
      </c>
      <c r="T16" s="2">
        <f t="shared" si="42"/>
        <v>1.2205862386144309E-2</v>
      </c>
      <c r="U16" s="2">
        <f t="shared" si="43"/>
        <v>2.9825853924048434E-2</v>
      </c>
      <c r="V16" s="2">
        <f t="shared" si="44"/>
        <v>4.9710242442490697</v>
      </c>
      <c r="W16" s="2">
        <f t="shared" si="45"/>
        <v>0.8404284621548701</v>
      </c>
      <c r="X16" s="2">
        <v>5</v>
      </c>
      <c r="Y16" s="2">
        <v>0.12</v>
      </c>
      <c r="Z16" s="2">
        <f t="shared" si="46"/>
        <v>0.7920536210006579</v>
      </c>
      <c r="AA16" s="2">
        <f t="shared" si="47"/>
        <v>36.5</v>
      </c>
      <c r="AB16" s="2">
        <f t="shared" si="10"/>
        <v>0.25536232100478179</v>
      </c>
      <c r="AC16" s="2">
        <f t="shared" si="48"/>
        <v>0.25611232100478176</v>
      </c>
      <c r="AE16" s="3">
        <f t="shared" si="49"/>
        <v>4.9009850068578498</v>
      </c>
      <c r="AF16" s="3">
        <f t="shared" si="50"/>
        <v>5.0622859867309702E-2</v>
      </c>
      <c r="AG16" s="3">
        <f t="shared" si="51"/>
        <v>1.2205862386144309E-2</v>
      </c>
      <c r="AH16" s="3">
        <f t="shared" si="52"/>
        <v>1.5556168774870214E-2</v>
      </c>
      <c r="AI16" s="3">
        <f t="shared" si="53"/>
        <v>0.62430789115087004</v>
      </c>
      <c r="AJ16" s="3">
        <f t="shared" si="54"/>
        <v>0.37585103432077982</v>
      </c>
      <c r="AK16" s="3">
        <v>1</v>
      </c>
      <c r="AL16" s="3">
        <v>0.12</v>
      </c>
      <c r="AM16" s="3">
        <f t="shared" si="55"/>
        <v>9.1387275015984135E-2</v>
      </c>
      <c r="AN16" s="3">
        <f t="shared" si="56"/>
        <v>7.3</v>
      </c>
      <c r="AO16" s="3">
        <f t="shared" si="19"/>
        <v>1.8909922821355014E-2</v>
      </c>
      <c r="AP16" s="3">
        <f t="shared" si="57"/>
        <v>1.9659922821355015E-2</v>
      </c>
    </row>
    <row r="17" spans="5:42" x14ac:dyDescent="0.25">
      <c r="E17" s="1">
        <f t="shared" si="31"/>
        <v>4.9009850068578498</v>
      </c>
      <c r="F17" s="1">
        <f t="shared" si="32"/>
        <v>5.0622859867309702E-2</v>
      </c>
      <c r="G17" s="1">
        <f t="shared" si="33"/>
        <v>1.2205862386144309E-2</v>
      </c>
      <c r="H17" s="1">
        <f t="shared" si="34"/>
        <v>4.3051922893712187E-2</v>
      </c>
      <c r="I17" s="1">
        <f t="shared" si="35"/>
        <v>11.440796010362844</v>
      </c>
      <c r="J17" s="1">
        <f t="shared" si="36"/>
        <v>1.2875907734990959</v>
      </c>
      <c r="K17" s="1">
        <f t="shared" si="30"/>
        <v>10</v>
      </c>
      <c r="L17" s="1">
        <v>0.13</v>
      </c>
      <c r="M17" s="1">
        <f t="shared" si="37"/>
        <v>0.94708632465885401</v>
      </c>
      <c r="N17" s="1">
        <f t="shared" si="38"/>
        <v>73</v>
      </c>
      <c r="O17" s="1">
        <f t="shared" si="26"/>
        <v>0.20200329080332102</v>
      </c>
      <c r="P17" s="1">
        <f t="shared" si="39"/>
        <v>0.20275329080332102</v>
      </c>
      <c r="R17" s="2">
        <f t="shared" si="40"/>
        <v>4.9009850068578498</v>
      </c>
      <c r="S17" s="2">
        <f t="shared" si="41"/>
        <v>5.0622859867309702E-2</v>
      </c>
      <c r="T17" s="2">
        <f t="shared" si="42"/>
        <v>1.2205862386144309E-2</v>
      </c>
      <c r="U17" s="2">
        <f t="shared" si="43"/>
        <v>3.2311341751052471E-2</v>
      </c>
      <c r="V17" s="2">
        <f t="shared" si="44"/>
        <v>6.0076603977645329</v>
      </c>
      <c r="W17" s="2">
        <f t="shared" si="45"/>
        <v>0.91046416733444269</v>
      </c>
      <c r="X17" s="2">
        <v>5</v>
      </c>
      <c r="Y17" s="2">
        <v>0.13</v>
      </c>
      <c r="Z17" s="2">
        <f t="shared" si="46"/>
        <v>0.77865825479310558</v>
      </c>
      <c r="AA17" s="2">
        <f t="shared" si="47"/>
        <v>36.5</v>
      </c>
      <c r="AB17" s="2">
        <f t="shared" si="10"/>
        <v>0.24783120012363183</v>
      </c>
      <c r="AC17" s="2">
        <f t="shared" si="48"/>
        <v>0.24858120012363183</v>
      </c>
      <c r="AE17" s="3">
        <f t="shared" si="49"/>
        <v>4.9009850068578498</v>
      </c>
      <c r="AF17" s="3">
        <f t="shared" si="50"/>
        <v>5.0622859867309702E-2</v>
      </c>
      <c r="AG17" s="3">
        <f t="shared" si="51"/>
        <v>1.2205862386144309E-2</v>
      </c>
      <c r="AH17" s="3">
        <f t="shared" si="52"/>
        <v>1.6852516172776066E-2</v>
      </c>
      <c r="AI17" s="3">
        <f t="shared" si="53"/>
        <v>0.90630578892011859</v>
      </c>
      <c r="AJ17" s="3">
        <f t="shared" si="54"/>
        <v>0.40717195384751148</v>
      </c>
      <c r="AK17" s="3">
        <v>1</v>
      </c>
      <c r="AL17" s="3">
        <v>0.13</v>
      </c>
      <c r="AM17" s="3">
        <f t="shared" si="55"/>
        <v>0.12275474971850781</v>
      </c>
      <c r="AN17" s="3">
        <f t="shared" si="56"/>
        <v>7.3</v>
      </c>
      <c r="AO17" s="3">
        <f t="shared" si="19"/>
        <v>3.2440732550733355E-2</v>
      </c>
      <c r="AP17" s="3">
        <f t="shared" si="57"/>
        <v>3.3190732550733355E-2</v>
      </c>
    </row>
    <row r="18" spans="5:42" x14ac:dyDescent="0.25">
      <c r="E18" s="1">
        <f t="shared" si="31"/>
        <v>4.9009850068578498</v>
      </c>
      <c r="F18" s="1">
        <f t="shared" si="32"/>
        <v>5.0622859867309702E-2</v>
      </c>
      <c r="G18" s="1">
        <f t="shared" si="33"/>
        <v>1.2205862386144309E-2</v>
      </c>
      <c r="H18" s="1">
        <f t="shared" si="34"/>
        <v>4.6363609270151589E-2</v>
      </c>
      <c r="I18" s="1">
        <f t="shared" si="35"/>
        <v>13.428378804917857</v>
      </c>
      <c r="J18" s="1">
        <f t="shared" si="36"/>
        <v>1.3866362176144111</v>
      </c>
      <c r="K18" s="1">
        <f t="shared" si="30"/>
        <v>10</v>
      </c>
      <c r="L18" s="1">
        <v>0.14000000000000001</v>
      </c>
      <c r="M18" s="1">
        <f t="shared" si="37"/>
        <v>0.80993160370196138</v>
      </c>
      <c r="N18" s="1">
        <f t="shared" si="38"/>
        <v>73</v>
      </c>
      <c r="O18" s="1">
        <f t="shared" si="26"/>
        <v>0.15106536965224168</v>
      </c>
      <c r="P18" s="1">
        <f t="shared" si="39"/>
        <v>0.15181536965224168</v>
      </c>
      <c r="R18" s="2">
        <f t="shared" si="40"/>
        <v>4.9009850068578498</v>
      </c>
      <c r="S18" s="2">
        <f t="shared" si="41"/>
        <v>5.0622859867309702E-2</v>
      </c>
      <c r="T18" s="2">
        <f t="shared" si="42"/>
        <v>1.2205862386144309E-2</v>
      </c>
      <c r="U18" s="2">
        <f t="shared" si="43"/>
        <v>3.4796829578056507E-2</v>
      </c>
      <c r="V18" s="2">
        <f t="shared" si="44"/>
        <v>7.1272274435612335</v>
      </c>
      <c r="W18" s="2">
        <f t="shared" si="45"/>
        <v>0.98049987251401527</v>
      </c>
      <c r="X18" s="2">
        <v>5</v>
      </c>
      <c r="Y18" s="2">
        <v>0.14000000000000001</v>
      </c>
      <c r="Z18" s="2">
        <f t="shared" si="46"/>
        <v>0.74914940801259</v>
      </c>
      <c r="AA18" s="2">
        <f t="shared" si="47"/>
        <v>36.5</v>
      </c>
      <c r="AB18" s="2">
        <f t="shared" si="10"/>
        <v>0.2315298372161344</v>
      </c>
      <c r="AC18" s="2">
        <f t="shared" si="48"/>
        <v>0.2322798372161344</v>
      </c>
      <c r="AE18" s="3">
        <f t="shared" si="49"/>
        <v>4.9009850068578498</v>
      </c>
      <c r="AF18" s="3">
        <f t="shared" si="50"/>
        <v>5.0622859867309702E-2</v>
      </c>
      <c r="AG18" s="3">
        <f t="shared" si="51"/>
        <v>1.2205862386144309E-2</v>
      </c>
      <c r="AH18" s="3">
        <f t="shared" si="52"/>
        <v>1.814886357068192E-2</v>
      </c>
      <c r="AI18" s="3">
        <f t="shared" si="53"/>
        <v>1.2108635185109076</v>
      </c>
      <c r="AJ18" s="3">
        <f t="shared" si="54"/>
        <v>0.4384928733742432</v>
      </c>
      <c r="AK18" s="3">
        <v>1</v>
      </c>
      <c r="AL18" s="3">
        <v>0.14000000000000001</v>
      </c>
      <c r="AM18" s="3">
        <f t="shared" si="55"/>
        <v>0.15106724234266647</v>
      </c>
      <c r="AN18" s="3">
        <f t="shared" si="56"/>
        <v>7.3</v>
      </c>
      <c r="AO18" s="3">
        <f t="shared" si="19"/>
        <v>4.6982832147411238E-2</v>
      </c>
      <c r="AP18" s="3">
        <f t="shared" si="57"/>
        <v>4.7732832147411239E-2</v>
      </c>
    </row>
    <row r="19" spans="5:42" x14ac:dyDescent="0.25">
      <c r="E19" s="1">
        <f t="shared" si="31"/>
        <v>4.9009850068578498</v>
      </c>
      <c r="F19" s="1">
        <f t="shared" si="32"/>
        <v>5.0622859867309702E-2</v>
      </c>
      <c r="G19" s="1">
        <f t="shared" si="33"/>
        <v>1.2205862386144309E-2</v>
      </c>
      <c r="H19" s="1">
        <f t="shared" si="34"/>
        <v>4.9675295646590976E-2</v>
      </c>
      <c r="I19" s="1">
        <f t="shared" si="35"/>
        <v>15.563189954625079</v>
      </c>
      <c r="J19" s="1">
        <f t="shared" si="36"/>
        <v>1.4856816617297259</v>
      </c>
      <c r="K19" s="1">
        <f t="shared" si="30"/>
        <v>10</v>
      </c>
      <c r="L19" s="1">
        <v>0.15</v>
      </c>
      <c r="M19" s="1">
        <f t="shared" si="37"/>
        <v>0.66103648142358284</v>
      </c>
      <c r="N19" s="1">
        <f t="shared" si="38"/>
        <v>73</v>
      </c>
      <c r="O19" s="1">
        <f t="shared" si="26"/>
        <v>0.10311632130203491</v>
      </c>
      <c r="P19" s="1">
        <f t="shared" si="39"/>
        <v>0.10386632130203491</v>
      </c>
      <c r="R19" s="2">
        <f t="shared" si="40"/>
        <v>4.9009850068578498</v>
      </c>
      <c r="S19" s="2">
        <f t="shared" si="41"/>
        <v>5.0622859867309702E-2</v>
      </c>
      <c r="T19" s="2">
        <f t="shared" si="42"/>
        <v>1.2205862386144309E-2</v>
      </c>
      <c r="U19" s="2">
        <f t="shared" si="43"/>
        <v>3.7282317405060543E-2</v>
      </c>
      <c r="V19" s="2">
        <f t="shared" si="44"/>
        <v>8.3297253816391716</v>
      </c>
      <c r="W19" s="2">
        <f t="shared" si="45"/>
        <v>1.0505355776935876</v>
      </c>
      <c r="X19" s="2">
        <v>5</v>
      </c>
      <c r="Y19" s="2">
        <v>0.15</v>
      </c>
      <c r="Z19" s="2">
        <f t="shared" si="46"/>
        <v>0.70795382479530555</v>
      </c>
      <c r="AA19" s="2">
        <f t="shared" si="47"/>
        <v>36.5</v>
      </c>
      <c r="AB19" s="2">
        <f t="shared" si="10"/>
        <v>0.20945924724292958</v>
      </c>
      <c r="AC19" s="2">
        <f t="shared" si="48"/>
        <v>0.21020924724292958</v>
      </c>
      <c r="AE19" s="3">
        <f t="shared" si="49"/>
        <v>4.9009850068578498</v>
      </c>
      <c r="AF19" s="3">
        <f t="shared" si="50"/>
        <v>5.0622859867309702E-2</v>
      </c>
      <c r="AG19" s="3">
        <f t="shared" si="51"/>
        <v>1.2205862386144309E-2</v>
      </c>
      <c r="AH19" s="3">
        <f t="shared" si="52"/>
        <v>1.9445210968587767E-2</v>
      </c>
      <c r="AI19" s="3">
        <f t="shared" si="53"/>
        <v>1.5379810799232345</v>
      </c>
      <c r="AJ19" s="3">
        <f t="shared" si="54"/>
        <v>0.46981379290097475</v>
      </c>
      <c r="AK19" s="3">
        <v>1</v>
      </c>
      <c r="AL19" s="3">
        <v>0.15</v>
      </c>
      <c r="AM19" s="3">
        <f t="shared" si="55"/>
        <v>0.17600793020240119</v>
      </c>
      <c r="AN19" s="3">
        <f t="shared" si="56"/>
        <v>7.3</v>
      </c>
      <c r="AO19" s="3">
        <f t="shared" si="19"/>
        <v>6.1353313861984816E-2</v>
      </c>
      <c r="AP19" s="3">
        <f t="shared" si="57"/>
        <v>6.2103313861984817E-2</v>
      </c>
    </row>
    <row r="20" spans="5:42" x14ac:dyDescent="0.25">
      <c r="E20" s="1">
        <f t="shared" si="31"/>
        <v>4.9009850068578498</v>
      </c>
      <c r="F20" s="1">
        <f t="shared" si="32"/>
        <v>5.0622859867309702E-2</v>
      </c>
      <c r="G20" s="1">
        <f t="shared" si="33"/>
        <v>1.2205862386144309E-2</v>
      </c>
      <c r="H20" s="1">
        <f t="shared" si="34"/>
        <v>5.2986982023030385E-2</v>
      </c>
      <c r="I20" s="1">
        <f t="shared" si="35"/>
        <v>17.845229459484543</v>
      </c>
      <c r="J20" s="1">
        <f t="shared" si="36"/>
        <v>1.5847271058450412</v>
      </c>
      <c r="K20" s="1">
        <f t="shared" si="30"/>
        <v>10</v>
      </c>
      <c r="L20" s="1">
        <v>0.16</v>
      </c>
      <c r="M20" s="1">
        <f t="shared" si="37"/>
        <v>0.50132492973923726</v>
      </c>
      <c r="N20" s="1">
        <f t="shared" si="38"/>
        <v>73</v>
      </c>
      <c r="O20" s="1">
        <f t="shared" si="26"/>
        <v>6.0897359424613912E-2</v>
      </c>
      <c r="P20" s="1">
        <f t="shared" si="39"/>
        <v>6.1647359424613912E-2</v>
      </c>
      <c r="R20" s="2">
        <f t="shared" si="40"/>
        <v>4.9009850068578498</v>
      </c>
      <c r="S20" s="2">
        <f t="shared" si="41"/>
        <v>5.0622859867309702E-2</v>
      </c>
      <c r="T20" s="2">
        <f t="shared" si="42"/>
        <v>1.2205862386144309E-2</v>
      </c>
      <c r="U20" s="2">
        <f t="shared" si="43"/>
        <v>3.9767805232064579E-2</v>
      </c>
      <c r="V20" s="2">
        <f t="shared" si="44"/>
        <v>9.6151542119983464</v>
      </c>
      <c r="W20" s="2">
        <f t="shared" si="45"/>
        <v>1.1205712828731602</v>
      </c>
      <c r="X20" s="2">
        <v>5</v>
      </c>
      <c r="Y20" s="2">
        <v>0.16</v>
      </c>
      <c r="Z20" s="2">
        <f t="shared" si="46"/>
        <v>0.65825161677191524</v>
      </c>
      <c r="AA20" s="2">
        <f t="shared" si="47"/>
        <v>36.5</v>
      </c>
      <c r="AB20" s="2">
        <f t="shared" si="10"/>
        <v>0.18394646638213893</v>
      </c>
      <c r="AC20" s="2">
        <f t="shared" si="48"/>
        <v>0.18469646638213894</v>
      </c>
      <c r="AE20" s="3">
        <f t="shared" si="49"/>
        <v>4.9009850068578498</v>
      </c>
      <c r="AF20" s="3">
        <f t="shared" si="50"/>
        <v>5.0622859867309702E-2</v>
      </c>
      <c r="AG20" s="3">
        <f t="shared" si="51"/>
        <v>1.2205862386144309E-2</v>
      </c>
      <c r="AH20" s="3">
        <f t="shared" si="52"/>
        <v>2.074155836649362E-2</v>
      </c>
      <c r="AI20" s="3">
        <f t="shared" si="53"/>
        <v>1.8876584731571031</v>
      </c>
      <c r="AJ20" s="3">
        <f t="shared" si="54"/>
        <v>0.50113471242770646</v>
      </c>
      <c r="AK20" s="3">
        <v>1</v>
      </c>
      <c r="AL20" s="3">
        <v>0.16</v>
      </c>
      <c r="AM20" s="3">
        <f t="shared" si="55"/>
        <v>0.19741073775381021</v>
      </c>
      <c r="AN20" s="3">
        <f t="shared" si="56"/>
        <v>7.3</v>
      </c>
      <c r="AO20" s="3">
        <f t="shared" si="19"/>
        <v>7.4693618334604014E-2</v>
      </c>
      <c r="AP20" s="3">
        <f t="shared" si="57"/>
        <v>7.5443618334604015E-2</v>
      </c>
    </row>
    <row r="21" spans="5:42" x14ac:dyDescent="0.25">
      <c r="E21" s="1">
        <f t="shared" si="31"/>
        <v>4.9009850068578498</v>
      </c>
      <c r="F21" s="1">
        <f t="shared" si="32"/>
        <v>5.0622859867309702E-2</v>
      </c>
      <c r="G21" s="1">
        <f t="shared" si="33"/>
        <v>1.2205862386144309E-2</v>
      </c>
      <c r="H21" s="1">
        <f t="shared" si="34"/>
        <v>5.6298668399469794E-2</v>
      </c>
      <c r="I21" s="1">
        <f t="shared" si="35"/>
        <v>20.274497319496231</v>
      </c>
      <c r="J21" s="1">
        <f t="shared" si="36"/>
        <v>1.6837725499603564</v>
      </c>
      <c r="K21" s="1">
        <f t="shared" si="30"/>
        <v>10</v>
      </c>
      <c r="L21" s="1">
        <v>0.17</v>
      </c>
      <c r="M21" s="1">
        <f t="shared" si="37"/>
        <v>0.33114052195957527</v>
      </c>
      <c r="N21" s="1">
        <f t="shared" si="38"/>
        <v>73</v>
      </c>
      <c r="O21" s="1">
        <f t="shared" si="26"/>
        <v>2.7336304130698669E-2</v>
      </c>
      <c r="P21" s="1">
        <f t="shared" si="39"/>
        <v>2.808630413069867E-2</v>
      </c>
      <c r="R21" s="2">
        <f t="shared" si="40"/>
        <v>4.9009850068578498</v>
      </c>
      <c r="S21" s="2">
        <f t="shared" si="41"/>
        <v>5.0622859867309702E-2</v>
      </c>
      <c r="T21" s="2">
        <f t="shared" si="42"/>
        <v>1.2205862386144309E-2</v>
      </c>
      <c r="U21" s="2">
        <f t="shared" si="43"/>
        <v>4.2253293059068622E-2</v>
      </c>
      <c r="V21" s="2">
        <f t="shared" si="44"/>
        <v>10.983513934638763</v>
      </c>
      <c r="W21" s="2">
        <f t="shared" si="45"/>
        <v>1.1906069880527328</v>
      </c>
      <c r="X21" s="2">
        <v>5</v>
      </c>
      <c r="Y21" s="2">
        <v>0.17</v>
      </c>
      <c r="Z21" s="2">
        <f t="shared" si="46"/>
        <v>0.60215237865602433</v>
      </c>
      <c r="AA21" s="2">
        <f t="shared" si="47"/>
        <v>36.5</v>
      </c>
      <c r="AB21" s="2">
        <f t="shared" si="10"/>
        <v>0.15669880870486438</v>
      </c>
      <c r="AC21" s="2">
        <f t="shared" si="48"/>
        <v>0.15744880870486438</v>
      </c>
      <c r="AE21" s="3">
        <f t="shared" si="49"/>
        <v>4.9009850068578498</v>
      </c>
      <c r="AF21" s="3">
        <f t="shared" si="50"/>
        <v>5.0622859867309702E-2</v>
      </c>
      <c r="AG21" s="3">
        <f t="shared" si="51"/>
        <v>1.2205862386144309E-2</v>
      </c>
      <c r="AH21" s="3">
        <f t="shared" si="52"/>
        <v>2.2037905764399471E-2</v>
      </c>
      <c r="AI21" s="3">
        <f t="shared" si="53"/>
        <v>2.2598956982125107</v>
      </c>
      <c r="AJ21" s="3">
        <f t="shared" si="54"/>
        <v>0.53245563195443812</v>
      </c>
      <c r="AK21" s="3">
        <v>1</v>
      </c>
      <c r="AL21" s="3">
        <v>0.17</v>
      </c>
      <c r="AM21" s="3">
        <f t="shared" si="55"/>
        <v>0.21524371661943328</v>
      </c>
      <c r="AN21" s="3">
        <f t="shared" si="56"/>
        <v>7.3</v>
      </c>
      <c r="AO21" s="3">
        <f t="shared" si="19"/>
        <v>8.643512073018951E-2</v>
      </c>
      <c r="AP21" s="3">
        <f t="shared" si="57"/>
        <v>8.7185120730189511E-2</v>
      </c>
    </row>
    <row r="22" spans="5:42" x14ac:dyDescent="0.25">
      <c r="E22" s="1">
        <f t="shared" si="31"/>
        <v>4.9009850068578498</v>
      </c>
      <c r="F22" s="1">
        <f t="shared" si="32"/>
        <v>5.0622859867309702E-2</v>
      </c>
      <c r="G22" s="1">
        <f t="shared" si="33"/>
        <v>1.2205862386144309E-2</v>
      </c>
      <c r="H22" s="1">
        <f t="shared" si="34"/>
        <v>5.9610354775909181E-2</v>
      </c>
      <c r="I22" s="1">
        <f t="shared" si="35"/>
        <v>22.850993534660123</v>
      </c>
      <c r="J22" s="1">
        <f t="shared" si="36"/>
        <v>1.7828179940756712</v>
      </c>
      <c r="K22" s="1">
        <f t="shared" si="30"/>
        <v>10</v>
      </c>
      <c r="L22" s="1">
        <v>0.18</v>
      </c>
      <c r="M22" s="1">
        <f t="shared" si="37"/>
        <v>0.15059636390950967</v>
      </c>
      <c r="N22" s="1">
        <f t="shared" si="38"/>
        <v>73</v>
      </c>
      <c r="O22" s="1">
        <f t="shared" si="26"/>
        <v>5.8288892570997272E-3</v>
      </c>
      <c r="P22" s="1">
        <f t="shared" si="39"/>
        <v>6.578889257099727E-3</v>
      </c>
      <c r="R22" s="2">
        <f t="shared" si="40"/>
        <v>4.9009850068578498</v>
      </c>
      <c r="S22" s="2">
        <f t="shared" si="41"/>
        <v>5.0622859867309702E-2</v>
      </c>
      <c r="T22" s="2">
        <f t="shared" si="42"/>
        <v>1.2205862386144309E-2</v>
      </c>
      <c r="U22" s="2">
        <f t="shared" si="43"/>
        <v>4.4738780886072645E-2</v>
      </c>
      <c r="V22" s="2">
        <f t="shared" si="44"/>
        <v>12.434804549560402</v>
      </c>
      <c r="W22" s="2">
        <f t="shared" si="45"/>
        <v>1.2606426932323052</v>
      </c>
      <c r="X22" s="2">
        <v>5</v>
      </c>
      <c r="Y22" s="2">
        <v>0.18</v>
      </c>
      <c r="Z22" s="2">
        <f t="shared" si="46"/>
        <v>0.54095697511286733</v>
      </c>
      <c r="AA22" s="2">
        <f t="shared" si="47"/>
        <v>36.5</v>
      </c>
      <c r="AB22" s="2">
        <f t="shared" si="10"/>
        <v>0.12896968954381755</v>
      </c>
      <c r="AC22" s="2">
        <f t="shared" si="48"/>
        <v>0.12971968954381755</v>
      </c>
      <c r="AE22" s="3">
        <f t="shared" si="49"/>
        <v>4.9009850068578498</v>
      </c>
      <c r="AF22" s="3">
        <f t="shared" si="50"/>
        <v>5.0622859867309702E-2</v>
      </c>
      <c r="AG22" s="3">
        <f t="shared" si="51"/>
        <v>1.2205862386144309E-2</v>
      </c>
      <c r="AH22" s="3">
        <f t="shared" si="52"/>
        <v>2.3334253162305318E-2</v>
      </c>
      <c r="AI22" s="3">
        <f t="shared" si="53"/>
        <v>2.6546927550894566</v>
      </c>
      <c r="AJ22" s="3">
        <f t="shared" si="54"/>
        <v>0.56377655148116967</v>
      </c>
      <c r="AK22" s="3">
        <v>1</v>
      </c>
      <c r="AL22" s="3">
        <v>0.18</v>
      </c>
      <c r="AM22" s="3">
        <f t="shared" si="55"/>
        <v>0.22958779288702927</v>
      </c>
      <c r="AN22" s="3">
        <f t="shared" si="56"/>
        <v>7.3</v>
      </c>
      <c r="AO22" s="3">
        <f t="shared" si="19"/>
        <v>9.6250073327927135E-2</v>
      </c>
      <c r="AP22" s="3">
        <f t="shared" si="57"/>
        <v>9.7000073327927136E-2</v>
      </c>
    </row>
    <row r="23" spans="5:42" x14ac:dyDescent="0.25">
      <c r="E23" s="1">
        <f t="shared" si="31"/>
        <v>4.9009850068578498</v>
      </c>
      <c r="F23" s="1">
        <f t="shared" si="32"/>
        <v>5.0622859867309702E-2</v>
      </c>
      <c r="G23" s="1">
        <f t="shared" si="33"/>
        <v>1.2205862386144309E-2</v>
      </c>
      <c r="H23" s="1">
        <f t="shared" si="34"/>
        <v>6.292204115234859E-2</v>
      </c>
      <c r="I23" s="1">
        <f t="shared" si="35"/>
        <v>25.57471810497626</v>
      </c>
      <c r="J23" s="1">
        <f t="shared" si="36"/>
        <v>1.8818634381909864</v>
      </c>
      <c r="K23" s="1">
        <f t="shared" si="30"/>
        <v>10</v>
      </c>
      <c r="L23" s="1">
        <v>0.19</v>
      </c>
      <c r="M23" s="1">
        <f t="shared" si="37"/>
        <v>0</v>
      </c>
      <c r="N23" s="1">
        <f t="shared" si="38"/>
        <v>73</v>
      </c>
      <c r="O23" s="1">
        <f t="shared" si="26"/>
        <v>0</v>
      </c>
      <c r="P23" s="1">
        <f t="shared" si="39"/>
        <v>7.5000000000000002E-4</v>
      </c>
      <c r="R23" s="2">
        <f t="shared" si="40"/>
        <v>4.9009850068578498</v>
      </c>
      <c r="S23" s="2">
        <f t="shared" si="41"/>
        <v>5.0622859867309702E-2</v>
      </c>
      <c r="T23" s="2">
        <f t="shared" si="42"/>
        <v>1.2205862386144309E-2</v>
      </c>
      <c r="U23" s="2">
        <f t="shared" si="43"/>
        <v>4.7224268713076688E-2</v>
      </c>
      <c r="V23" s="2">
        <f t="shared" si="44"/>
        <v>13.969026056763294</v>
      </c>
      <c r="W23" s="2">
        <f t="shared" si="45"/>
        <v>1.3306783984118777</v>
      </c>
      <c r="X23" s="2">
        <v>5</v>
      </c>
      <c r="Y23" s="2">
        <v>0.19</v>
      </c>
      <c r="Z23" s="2">
        <f t="shared" si="46"/>
        <v>0.47541400682193702</v>
      </c>
      <c r="AA23" s="2">
        <f t="shared" si="47"/>
        <v>36.5</v>
      </c>
      <c r="AB23" s="2">
        <f t="shared" si="10"/>
        <v>0.10173960494526187</v>
      </c>
      <c r="AC23" s="2">
        <f t="shared" si="48"/>
        <v>0.10248960494526187</v>
      </c>
      <c r="AE23" s="3">
        <f t="shared" si="49"/>
        <v>4.9009850068578498</v>
      </c>
      <c r="AF23" s="3">
        <f t="shared" si="50"/>
        <v>5.0622859867309702E-2</v>
      </c>
      <c r="AG23" s="3">
        <f t="shared" si="51"/>
        <v>1.2205862386144309E-2</v>
      </c>
      <c r="AH23" s="3">
        <f t="shared" si="52"/>
        <v>2.4630600560211175E-2</v>
      </c>
      <c r="AI23" s="3">
        <f t="shared" si="53"/>
        <v>3.0720496437879463</v>
      </c>
      <c r="AJ23" s="3">
        <f t="shared" si="54"/>
        <v>0.59509747100790145</v>
      </c>
      <c r="AK23" s="3">
        <v>1</v>
      </c>
      <c r="AL23" s="3">
        <v>0.19</v>
      </c>
      <c r="AM23" s="3">
        <f t="shared" si="55"/>
        <v>0.24061304452686841</v>
      </c>
      <c r="AN23" s="3">
        <f t="shared" si="56"/>
        <v>7.3</v>
      </c>
      <c r="AO23" s="3">
        <f t="shared" si="19"/>
        <v>0.10399952210946377</v>
      </c>
      <c r="AP23" s="3">
        <f t="shared" si="57"/>
        <v>0.10474952210946377</v>
      </c>
    </row>
    <row r="24" spans="5:42" x14ac:dyDescent="0.25">
      <c r="E24" s="1">
        <f t="shared" si="31"/>
        <v>4.9009850068578498</v>
      </c>
      <c r="F24" s="1">
        <f t="shared" si="32"/>
        <v>5.0622859867309702E-2</v>
      </c>
      <c r="G24" s="1">
        <f t="shared" si="33"/>
        <v>1.2205862386144309E-2</v>
      </c>
      <c r="H24" s="1">
        <f t="shared" si="34"/>
        <v>6.6233727528787978E-2</v>
      </c>
      <c r="I24" s="1">
        <f t="shared" si="35"/>
        <v>28.445671030444593</v>
      </c>
      <c r="J24" s="1">
        <f t="shared" si="36"/>
        <v>1.9809088823063015</v>
      </c>
      <c r="K24" s="1">
        <f t="shared" si="30"/>
        <v>10</v>
      </c>
      <c r="L24" s="1">
        <v>0.2</v>
      </c>
      <c r="M24" s="1">
        <f t="shared" si="37"/>
        <v>0</v>
      </c>
      <c r="N24" s="1">
        <f t="shared" si="38"/>
        <v>73</v>
      </c>
      <c r="O24" s="1">
        <f t="shared" si="26"/>
        <v>0</v>
      </c>
      <c r="P24" s="1">
        <f t="shared" si="39"/>
        <v>7.5000000000000002E-4</v>
      </c>
      <c r="R24" s="2">
        <f t="shared" si="40"/>
        <v>4.9009850068578498</v>
      </c>
      <c r="S24" s="2">
        <f t="shared" si="41"/>
        <v>5.0622859867309702E-2</v>
      </c>
      <c r="T24" s="2">
        <f t="shared" si="42"/>
        <v>1.2205862386144309E-2</v>
      </c>
      <c r="U24" s="2">
        <f t="shared" si="43"/>
        <v>4.9709756540080724E-2</v>
      </c>
      <c r="V24" s="2">
        <f t="shared" si="44"/>
        <v>15.586178456247413</v>
      </c>
      <c r="W24" s="2">
        <f t="shared" si="45"/>
        <v>1.4007141035914503</v>
      </c>
      <c r="X24" s="2">
        <v>5</v>
      </c>
      <c r="Y24" s="2">
        <v>0.2</v>
      </c>
      <c r="Z24" s="2">
        <f t="shared" si="46"/>
        <v>0.40592635721956427</v>
      </c>
      <c r="AA24" s="2">
        <f t="shared" si="47"/>
        <v>36.5</v>
      </c>
      <c r="AB24" s="2">
        <f t="shared" si="10"/>
        <v>7.5867620755597859E-2</v>
      </c>
      <c r="AC24" s="2">
        <f t="shared" si="48"/>
        <v>7.6617620755597859E-2</v>
      </c>
      <c r="AE24" s="3">
        <f t="shared" si="49"/>
        <v>4.9009850068578498</v>
      </c>
      <c r="AF24" s="3">
        <f t="shared" si="50"/>
        <v>5.0622859867309702E-2</v>
      </c>
      <c r="AG24" s="3">
        <f t="shared" si="51"/>
        <v>1.2205862386144309E-2</v>
      </c>
      <c r="AH24" s="3">
        <f t="shared" si="52"/>
        <v>2.5926947958117025E-2</v>
      </c>
      <c r="AI24" s="3">
        <f t="shared" si="53"/>
        <v>3.5119663643079737</v>
      </c>
      <c r="AJ24" s="3">
        <f t="shared" si="54"/>
        <v>0.62641839053463311</v>
      </c>
      <c r="AK24" s="3">
        <v>1</v>
      </c>
      <c r="AL24" s="3">
        <v>0.2</v>
      </c>
      <c r="AM24" s="3">
        <f t="shared" si="55"/>
        <v>0.24855448729848392</v>
      </c>
      <c r="AN24" s="3">
        <f t="shared" si="56"/>
        <v>7.3</v>
      </c>
      <c r="AO24" s="3">
        <f t="shared" si="19"/>
        <v>0.10968455952123031</v>
      </c>
      <c r="AP24" s="3">
        <f t="shared" si="57"/>
        <v>0.11043455952123031</v>
      </c>
    </row>
    <row r="25" spans="5:42" x14ac:dyDescent="0.25">
      <c r="E25" s="1">
        <f t="shared" si="31"/>
        <v>4.9009850068578498</v>
      </c>
      <c r="F25" s="1">
        <f t="shared" si="32"/>
        <v>5.0622859867309702E-2</v>
      </c>
      <c r="G25" s="1">
        <f t="shared" si="33"/>
        <v>1.2205862386144309E-2</v>
      </c>
      <c r="H25" s="1">
        <f t="shared" si="34"/>
        <v>6.9545413905227366E-2</v>
      </c>
      <c r="I25" s="1">
        <f t="shared" si="35"/>
        <v>31.46385231106516</v>
      </c>
      <c r="J25" s="1">
        <f t="shared" si="36"/>
        <v>2.0799543264216163</v>
      </c>
      <c r="K25" s="1">
        <f t="shared" si="30"/>
        <v>10</v>
      </c>
      <c r="L25" s="1">
        <v>0.21</v>
      </c>
      <c r="M25" s="1">
        <f t="shared" si="37"/>
        <v>0</v>
      </c>
      <c r="N25" s="1">
        <f t="shared" si="38"/>
        <v>73</v>
      </c>
      <c r="O25" s="1">
        <f t="shared" si="26"/>
        <v>0</v>
      </c>
      <c r="P25" s="1">
        <f t="shared" si="39"/>
        <v>7.5000000000000002E-4</v>
      </c>
      <c r="R25" s="2">
        <f t="shared" si="40"/>
        <v>4.9009850068578498</v>
      </c>
      <c r="S25" s="2">
        <f t="shared" si="41"/>
        <v>5.0622859867309702E-2</v>
      </c>
      <c r="T25" s="2">
        <f t="shared" si="42"/>
        <v>1.2205862386144309E-2</v>
      </c>
      <c r="U25" s="2">
        <f t="shared" si="43"/>
        <v>5.2195244367084753E-2</v>
      </c>
      <c r="V25" s="2">
        <f t="shared" si="44"/>
        <v>17.28626174801277</v>
      </c>
      <c r="W25" s="2">
        <f t="shared" si="45"/>
        <v>1.4707498087710227</v>
      </c>
      <c r="X25" s="2">
        <v>5</v>
      </c>
      <c r="Y25" s="2">
        <v>0.21</v>
      </c>
      <c r="Z25" s="2">
        <f t="shared" si="46"/>
        <v>0.33269694825474361</v>
      </c>
      <c r="AA25" s="2">
        <f t="shared" si="47"/>
        <v>36.5</v>
      </c>
      <c r="AB25" s="2">
        <f t="shared" si="10"/>
        <v>5.2202631930957401E-2</v>
      </c>
      <c r="AC25" s="2">
        <f t="shared" si="48"/>
        <v>5.2952631930957401E-2</v>
      </c>
      <c r="AE25" s="3">
        <f t="shared" si="49"/>
        <v>4.9009850068578498</v>
      </c>
      <c r="AF25" s="3">
        <f t="shared" si="50"/>
        <v>5.0622859867309702E-2</v>
      </c>
      <c r="AG25" s="3">
        <f t="shared" si="51"/>
        <v>1.2205862386144309E-2</v>
      </c>
      <c r="AH25" s="3">
        <f t="shared" si="52"/>
        <v>2.7223295356022876E-2</v>
      </c>
      <c r="AI25" s="3">
        <f t="shared" si="53"/>
        <v>3.9744429166495405</v>
      </c>
      <c r="AJ25" s="3">
        <f t="shared" si="54"/>
        <v>0.65773931006136466</v>
      </c>
      <c r="AK25" s="3">
        <v>1</v>
      </c>
      <c r="AL25" s="3">
        <v>0.21</v>
      </c>
      <c r="AM25" s="3">
        <f t="shared" si="55"/>
        <v>0.25368902551245665</v>
      </c>
      <c r="AN25" s="3">
        <f t="shared" si="56"/>
        <v>7.3</v>
      </c>
      <c r="AO25" s="3">
        <f t="shared" si="19"/>
        <v>0.1134038977180175</v>
      </c>
      <c r="AP25" s="3">
        <f t="shared" si="57"/>
        <v>0.1141538977180175</v>
      </c>
    </row>
    <row r="26" spans="5:42" x14ac:dyDescent="0.25">
      <c r="E26" s="1">
        <f t="shared" si="31"/>
        <v>4.9009850068578498</v>
      </c>
      <c r="F26" s="1">
        <f t="shared" si="32"/>
        <v>5.0622859867309702E-2</v>
      </c>
      <c r="G26" s="1">
        <f t="shared" si="33"/>
        <v>1.2205862386144309E-2</v>
      </c>
      <c r="H26" s="1">
        <f t="shared" si="34"/>
        <v>7.2857100281666795E-2</v>
      </c>
      <c r="I26" s="1">
        <f t="shared" si="35"/>
        <v>34.629261946837978</v>
      </c>
      <c r="J26" s="1">
        <f t="shared" si="36"/>
        <v>2.1789997705369317</v>
      </c>
      <c r="K26" s="1">
        <f t="shared" si="30"/>
        <v>10</v>
      </c>
      <c r="L26" s="1">
        <v>0.22</v>
      </c>
      <c r="M26" s="1">
        <f t="shared" si="37"/>
        <v>0</v>
      </c>
      <c r="N26" s="1">
        <f t="shared" si="38"/>
        <v>73</v>
      </c>
      <c r="O26" s="1">
        <f t="shared" si="26"/>
        <v>0</v>
      </c>
      <c r="P26" s="1">
        <f t="shared" si="39"/>
        <v>7.5000000000000002E-4</v>
      </c>
      <c r="R26" s="2">
        <f t="shared" si="40"/>
        <v>4.9009850068578498</v>
      </c>
      <c r="S26" s="2">
        <f t="shared" si="41"/>
        <v>5.0622859867309702E-2</v>
      </c>
      <c r="T26" s="2">
        <f t="shared" si="42"/>
        <v>1.2205862386144309E-2</v>
      </c>
      <c r="U26" s="2">
        <f t="shared" si="43"/>
        <v>5.4680732194088803E-2</v>
      </c>
      <c r="V26" s="2">
        <f t="shared" si="44"/>
        <v>19.069275932059377</v>
      </c>
      <c r="W26" s="2">
        <f t="shared" si="45"/>
        <v>1.5407855139505953</v>
      </c>
      <c r="X26" s="2">
        <v>5</v>
      </c>
      <c r="Y26" s="2">
        <v>0.22</v>
      </c>
      <c r="Z26" s="2">
        <f t="shared" si="46"/>
        <v>0.25582137169906216</v>
      </c>
      <c r="AA26" s="2">
        <f t="shared" si="47"/>
        <v>36.5</v>
      </c>
      <c r="AB26" s="2">
        <f t="shared" si="10"/>
        <v>3.1660544643986321E-2</v>
      </c>
      <c r="AC26" s="2">
        <f t="shared" si="48"/>
        <v>3.2410544643986322E-2</v>
      </c>
      <c r="AE26" s="3">
        <f t="shared" si="49"/>
        <v>4.9009850068578498</v>
      </c>
      <c r="AF26" s="3">
        <f t="shared" si="50"/>
        <v>5.0622859867309702E-2</v>
      </c>
      <c r="AG26" s="3">
        <f t="shared" si="51"/>
        <v>1.2205862386144309E-2</v>
      </c>
      <c r="AH26" s="3">
        <f t="shared" si="52"/>
        <v>2.8519642753928726E-2</v>
      </c>
      <c r="AI26" s="3">
        <f t="shared" si="53"/>
        <v>4.4594793008126477</v>
      </c>
      <c r="AJ26" s="3">
        <f t="shared" si="54"/>
        <v>0.68906022958809632</v>
      </c>
      <c r="AK26" s="3">
        <v>1</v>
      </c>
      <c r="AL26" s="3">
        <v>0.22</v>
      </c>
      <c r="AM26" s="3">
        <f t="shared" si="55"/>
        <v>0.25631482019116153</v>
      </c>
      <c r="AN26" s="3">
        <f t="shared" si="56"/>
        <v>7.3</v>
      </c>
      <c r="AO26" s="3">
        <f t="shared" si="19"/>
        <v>0.11531877891091785</v>
      </c>
      <c r="AP26" s="3">
        <f t="shared" si="57"/>
        <v>0.11606877891091785</v>
      </c>
    </row>
    <row r="27" spans="5:42" x14ac:dyDescent="0.25">
      <c r="E27" s="1">
        <f t="shared" si="31"/>
        <v>4.9009850068578498</v>
      </c>
      <c r="F27" s="1">
        <f t="shared" si="32"/>
        <v>5.0622859867309702E-2</v>
      </c>
      <c r="G27" s="1">
        <f t="shared" si="33"/>
        <v>1.2205862386144309E-2</v>
      </c>
      <c r="H27" s="1">
        <f t="shared" si="34"/>
        <v>7.6168786658106183E-2</v>
      </c>
      <c r="I27" s="1">
        <f t="shared" si="35"/>
        <v>37.94189993776299</v>
      </c>
      <c r="J27" s="1">
        <f t="shared" si="36"/>
        <v>2.2780452146522467</v>
      </c>
      <c r="K27" s="1">
        <f t="shared" si="30"/>
        <v>10</v>
      </c>
      <c r="L27" s="1">
        <v>0.23</v>
      </c>
      <c r="M27" s="1">
        <f t="shared" si="37"/>
        <v>0</v>
      </c>
      <c r="N27" s="1">
        <f t="shared" si="38"/>
        <v>73</v>
      </c>
      <c r="O27" s="1">
        <f t="shared" si="26"/>
        <v>0</v>
      </c>
      <c r="P27" s="1">
        <f t="shared" si="39"/>
        <v>7.5000000000000002E-4</v>
      </c>
      <c r="R27" s="2">
        <f t="shared" si="40"/>
        <v>4.9009850068578498</v>
      </c>
      <c r="S27" s="2">
        <f t="shared" si="41"/>
        <v>5.0622859867309702E-2</v>
      </c>
      <c r="T27" s="2">
        <f t="shared" si="42"/>
        <v>1.2205862386144309E-2</v>
      </c>
      <c r="U27" s="2">
        <f t="shared" si="43"/>
        <v>5.7166220021092833E-2</v>
      </c>
      <c r="V27" s="2">
        <f t="shared" si="44"/>
        <v>20.935221008387206</v>
      </c>
      <c r="W27" s="2">
        <f t="shared" si="45"/>
        <v>1.6108212191301678</v>
      </c>
      <c r="X27" s="2">
        <v>5</v>
      </c>
      <c r="Y27" s="2">
        <v>0.23</v>
      </c>
      <c r="Z27" s="2">
        <f t="shared" si="46"/>
        <v>0.17534165093501425</v>
      </c>
      <c r="AA27" s="2">
        <f t="shared" si="47"/>
        <v>36.5</v>
      </c>
      <c r="AB27" s="2">
        <f t="shared" si="10"/>
        <v>1.5278836452327787E-2</v>
      </c>
      <c r="AC27" s="2">
        <f t="shared" si="48"/>
        <v>1.6028836452327788E-2</v>
      </c>
      <c r="AE27" s="3">
        <f t="shared" si="49"/>
        <v>4.9009850068578498</v>
      </c>
      <c r="AF27" s="3">
        <f t="shared" si="50"/>
        <v>5.0622859867309702E-2</v>
      </c>
      <c r="AG27" s="3">
        <f t="shared" si="51"/>
        <v>1.2205862386144309E-2</v>
      </c>
      <c r="AH27" s="3">
        <f t="shared" si="52"/>
        <v>2.9815990151834573E-2</v>
      </c>
      <c r="AI27" s="3">
        <f t="shared" si="53"/>
        <v>4.9670755167972924</v>
      </c>
      <c r="AJ27" s="3">
        <f t="shared" si="54"/>
        <v>0.72038114911482798</v>
      </c>
      <c r="AK27" s="3">
        <v>1</v>
      </c>
      <c r="AL27" s="3">
        <v>0.23</v>
      </c>
      <c r="AM27" s="3">
        <f t="shared" si="55"/>
        <v>0.25673389565560362</v>
      </c>
      <c r="AN27" s="3">
        <f t="shared" si="56"/>
        <v>7.3</v>
      </c>
      <c r="AO27" s="3">
        <f t="shared" si="19"/>
        <v>0.11562518156661497</v>
      </c>
      <c r="AP27" s="3">
        <f t="shared" si="57"/>
        <v>0.11637518156661497</v>
      </c>
    </row>
    <row r="28" spans="5:42" x14ac:dyDescent="0.25">
      <c r="E28" s="1">
        <f t="shared" si="31"/>
        <v>4.9009850068578498</v>
      </c>
      <c r="F28" s="1">
        <f t="shared" si="32"/>
        <v>5.0622859867309702E-2</v>
      </c>
      <c r="G28" s="1">
        <f t="shared" si="33"/>
        <v>1.2205862386144309E-2</v>
      </c>
      <c r="H28" s="1">
        <f t="shared" si="34"/>
        <v>7.9480473034545585E-2</v>
      </c>
      <c r="I28" s="1">
        <f t="shared" si="35"/>
        <v>41.401766283840232</v>
      </c>
      <c r="J28" s="1">
        <f t="shared" si="36"/>
        <v>2.3770906587675618</v>
      </c>
      <c r="K28" s="1">
        <f t="shared" si="30"/>
        <v>10</v>
      </c>
      <c r="L28" s="1">
        <v>0.24</v>
      </c>
      <c r="M28" s="1">
        <f t="shared" si="37"/>
        <v>0</v>
      </c>
      <c r="N28" s="1">
        <f t="shared" si="38"/>
        <v>73</v>
      </c>
      <c r="O28" s="1">
        <f t="shared" si="26"/>
        <v>0</v>
      </c>
      <c r="P28" s="1">
        <f t="shared" si="39"/>
        <v>7.5000000000000002E-4</v>
      </c>
      <c r="R28" s="2">
        <f t="shared" si="40"/>
        <v>4.9009850068578498</v>
      </c>
      <c r="S28" s="2">
        <f t="shared" si="41"/>
        <v>5.0622859867309702E-2</v>
      </c>
      <c r="T28" s="2">
        <f t="shared" si="42"/>
        <v>1.2205862386144309E-2</v>
      </c>
      <c r="U28" s="2">
        <f t="shared" si="43"/>
        <v>5.9651707848096869E-2</v>
      </c>
      <c r="V28" s="2">
        <f t="shared" si="44"/>
        <v>22.884096976996279</v>
      </c>
      <c r="W28" s="2">
        <f t="shared" si="45"/>
        <v>1.6808569243097402</v>
      </c>
      <c r="X28" s="2">
        <v>5</v>
      </c>
      <c r="Y28" s="2">
        <v>0.24</v>
      </c>
      <c r="Z28" s="2">
        <f t="shared" si="46"/>
        <v>9.1274950043893299E-2</v>
      </c>
      <c r="AA28" s="2">
        <f t="shared" si="47"/>
        <v>36.5</v>
      </c>
      <c r="AB28" s="2">
        <f t="shared" si="10"/>
        <v>4.2592819136980748E-3</v>
      </c>
      <c r="AC28" s="2">
        <f t="shared" si="48"/>
        <v>5.0092819136980746E-3</v>
      </c>
      <c r="AE28" s="3">
        <f t="shared" si="49"/>
        <v>4.9009850068578498</v>
      </c>
      <c r="AF28" s="3">
        <f t="shared" si="50"/>
        <v>5.0622859867309702E-2</v>
      </c>
      <c r="AG28" s="3">
        <f t="shared" si="51"/>
        <v>1.2205862386144309E-2</v>
      </c>
      <c r="AH28" s="3">
        <f t="shared" si="52"/>
        <v>3.1112337549740427E-2</v>
      </c>
      <c r="AI28" s="3">
        <f t="shared" si="53"/>
        <v>5.4972315646034806</v>
      </c>
      <c r="AJ28" s="3">
        <f t="shared" si="54"/>
        <v>0.75170206864155964</v>
      </c>
      <c r="AK28" s="3">
        <v>1</v>
      </c>
      <c r="AL28" s="3">
        <v>0.24</v>
      </c>
      <c r="AM28" s="3">
        <f t="shared" si="55"/>
        <v>0.25523839290245992</v>
      </c>
      <c r="AN28" s="3">
        <f t="shared" si="56"/>
        <v>7.3</v>
      </c>
      <c r="AO28" s="3">
        <f t="shared" si="19"/>
        <v>0.11453275188856225</v>
      </c>
      <c r="AP28" s="3">
        <f t="shared" si="57"/>
        <v>0.11528275188856225</v>
      </c>
    </row>
    <row r="29" spans="5:42" x14ac:dyDescent="0.25">
      <c r="E29" s="1">
        <f t="shared" si="31"/>
        <v>4.9009850068578498</v>
      </c>
      <c r="F29" s="1">
        <f t="shared" si="32"/>
        <v>5.0622859867309702E-2</v>
      </c>
      <c r="G29" s="1">
        <f t="shared" si="33"/>
        <v>1.2205862386144309E-2</v>
      </c>
      <c r="H29" s="1">
        <f t="shared" si="34"/>
        <v>8.2792159410984986E-2</v>
      </c>
      <c r="I29" s="1">
        <f t="shared" si="35"/>
        <v>45.008860985069695</v>
      </c>
      <c r="J29" s="1">
        <f t="shared" si="36"/>
        <v>2.4761361028828768</v>
      </c>
      <c r="K29" s="1">
        <f t="shared" si="30"/>
        <v>10</v>
      </c>
      <c r="L29" s="1">
        <v>0.25</v>
      </c>
      <c r="M29" s="1">
        <f t="shared" si="37"/>
        <v>0</v>
      </c>
      <c r="N29" s="1">
        <f t="shared" si="38"/>
        <v>73</v>
      </c>
      <c r="O29" s="1">
        <f t="shared" si="26"/>
        <v>0</v>
      </c>
      <c r="P29" s="1">
        <f t="shared" si="39"/>
        <v>7.5000000000000002E-4</v>
      </c>
      <c r="R29" s="2">
        <f t="shared" si="40"/>
        <v>4.9009850068578498</v>
      </c>
      <c r="S29" s="2">
        <f t="shared" si="41"/>
        <v>5.0622859867309702E-2</v>
      </c>
      <c r="T29" s="2">
        <f t="shared" si="42"/>
        <v>1.2205862386144309E-2</v>
      </c>
      <c r="U29" s="2">
        <f t="shared" si="43"/>
        <v>6.2137195675100912E-2</v>
      </c>
      <c r="V29" s="2">
        <f t="shared" si="44"/>
        <v>24.915903837886596</v>
      </c>
      <c r="W29" s="2">
        <f t="shared" si="45"/>
        <v>1.7508926294893128</v>
      </c>
      <c r="X29" s="2">
        <v>5</v>
      </c>
      <c r="Y29" s="2">
        <v>0.25</v>
      </c>
      <c r="Z29" s="2">
        <f t="shared" si="46"/>
        <v>3.6277303239941219E-3</v>
      </c>
      <c r="AA29" s="2">
        <f t="shared" si="47"/>
        <v>36.5</v>
      </c>
      <c r="AB29" s="2">
        <f t="shared" si="10"/>
        <v>6.9321574094313679E-6</v>
      </c>
      <c r="AC29" s="2">
        <f t="shared" si="48"/>
        <v>7.5693215740943139E-4</v>
      </c>
      <c r="AE29" s="3">
        <f t="shared" si="49"/>
        <v>4.9009850068578498</v>
      </c>
      <c r="AF29" s="3">
        <f t="shared" si="50"/>
        <v>5.0622859867309702E-2</v>
      </c>
      <c r="AG29" s="3">
        <f t="shared" si="51"/>
        <v>1.2205862386144309E-2</v>
      </c>
      <c r="AH29" s="3">
        <f t="shared" si="52"/>
        <v>3.2408684947646281E-2</v>
      </c>
      <c r="AI29" s="3">
        <f t="shared" si="53"/>
        <v>6.0499474442312078</v>
      </c>
      <c r="AJ29" s="3">
        <f t="shared" si="54"/>
        <v>0.7830229881682913</v>
      </c>
      <c r="AK29" s="3">
        <v>1</v>
      </c>
      <c r="AL29" s="3">
        <v>0.25</v>
      </c>
      <c r="AM29" s="3">
        <f t="shared" si="55"/>
        <v>0.25210051943080009</v>
      </c>
      <c r="AN29" s="3">
        <f t="shared" si="56"/>
        <v>7.3</v>
      </c>
      <c r="AO29" s="3">
        <f t="shared" si="19"/>
        <v>0.11224964613026095</v>
      </c>
      <c r="AP29" s="3">
        <f t="shared" si="57"/>
        <v>0.11299964613026095</v>
      </c>
    </row>
    <row r="30" spans="5:42" x14ac:dyDescent="0.25">
      <c r="E30" s="1">
        <f t="shared" si="31"/>
        <v>4.9009850068578498</v>
      </c>
      <c r="F30" s="1">
        <f t="shared" si="32"/>
        <v>5.0622859867309702E-2</v>
      </c>
      <c r="G30" s="1">
        <f t="shared" si="33"/>
        <v>1.2205862386144309E-2</v>
      </c>
      <c r="H30" s="1">
        <f t="shared" si="34"/>
        <v>8.6103845787424374E-2</v>
      </c>
      <c r="I30" s="1">
        <f t="shared" si="35"/>
        <v>48.763184041451375</v>
      </c>
      <c r="J30" s="1">
        <f t="shared" si="36"/>
        <v>2.5751815469981918</v>
      </c>
      <c r="K30" s="1">
        <f t="shared" si="30"/>
        <v>10</v>
      </c>
      <c r="L30" s="1">
        <v>0.26</v>
      </c>
      <c r="M30" s="1">
        <f t="shared" si="37"/>
        <v>0</v>
      </c>
      <c r="N30" s="1">
        <f t="shared" si="38"/>
        <v>73</v>
      </c>
      <c r="O30" s="1">
        <f t="shared" si="26"/>
        <v>0</v>
      </c>
      <c r="P30" s="1">
        <f t="shared" si="39"/>
        <v>7.5000000000000002E-4</v>
      </c>
      <c r="R30" s="2">
        <f t="shared" si="40"/>
        <v>4.9009850068578498</v>
      </c>
      <c r="S30" s="2">
        <f t="shared" si="41"/>
        <v>5.0622859867309702E-2</v>
      </c>
      <c r="T30" s="2">
        <f t="shared" si="42"/>
        <v>1.2205862386144309E-2</v>
      </c>
      <c r="U30" s="2">
        <f t="shared" si="43"/>
        <v>6.4622683502104941E-2</v>
      </c>
      <c r="V30" s="2">
        <f t="shared" si="44"/>
        <v>27.030641591058128</v>
      </c>
      <c r="W30" s="2">
        <f t="shared" si="45"/>
        <v>1.8209283346688854</v>
      </c>
      <c r="X30" s="2">
        <v>5</v>
      </c>
      <c r="Y30" s="2">
        <v>0.26</v>
      </c>
      <c r="Z30" s="2">
        <f t="shared" si="46"/>
        <v>0</v>
      </c>
      <c r="AA30" s="2">
        <f t="shared" si="47"/>
        <v>36.5</v>
      </c>
      <c r="AB30" s="2">
        <f t="shared" si="10"/>
        <v>0</v>
      </c>
      <c r="AC30" s="2">
        <f t="shared" si="48"/>
        <v>7.5000000000000002E-4</v>
      </c>
      <c r="AE30" s="3">
        <f t="shared" si="49"/>
        <v>4.9009850068578498</v>
      </c>
      <c r="AF30" s="3">
        <f t="shared" si="50"/>
        <v>5.0622859867309702E-2</v>
      </c>
      <c r="AG30" s="3">
        <f t="shared" si="51"/>
        <v>1.2205862386144309E-2</v>
      </c>
      <c r="AH30" s="3">
        <f t="shared" si="52"/>
        <v>3.3705032345552131E-2</v>
      </c>
      <c r="AI30" s="3">
        <f t="shared" si="53"/>
        <v>6.6252231556804748</v>
      </c>
      <c r="AJ30" s="3">
        <f t="shared" si="54"/>
        <v>0.81434390769502296</v>
      </c>
      <c r="AK30" s="3">
        <v>1</v>
      </c>
      <c r="AL30" s="3">
        <v>0.26</v>
      </c>
      <c r="AM30" s="3">
        <f t="shared" si="55"/>
        <v>0.24756596243467022</v>
      </c>
      <c r="AN30" s="3">
        <f t="shared" si="56"/>
        <v>7.3</v>
      </c>
      <c r="AO30" s="3">
        <f t="shared" si="19"/>
        <v>0.10897237481934369</v>
      </c>
      <c r="AP30" s="3">
        <f t="shared" si="57"/>
        <v>0.10972237481934369</v>
      </c>
    </row>
    <row r="31" spans="5:42" x14ac:dyDescent="0.25">
      <c r="E31" s="1">
        <f t="shared" si="31"/>
        <v>4.9009850068578498</v>
      </c>
      <c r="F31" s="1">
        <f t="shared" si="32"/>
        <v>5.0622859867309702E-2</v>
      </c>
      <c r="G31" s="1">
        <f t="shared" si="33"/>
        <v>1.2205862386144309E-2</v>
      </c>
      <c r="H31" s="1">
        <f t="shared" si="34"/>
        <v>8.941553216386379E-2</v>
      </c>
      <c r="I31" s="1">
        <f t="shared" si="35"/>
        <v>52.664735452985312</v>
      </c>
      <c r="J31" s="1">
        <f t="shared" si="36"/>
        <v>2.6742269911135073</v>
      </c>
      <c r="K31" s="1">
        <f t="shared" si="30"/>
        <v>10</v>
      </c>
      <c r="L31" s="1">
        <v>0.27</v>
      </c>
      <c r="M31" s="1">
        <f t="shared" si="37"/>
        <v>0</v>
      </c>
      <c r="N31" s="1">
        <f t="shared" si="38"/>
        <v>73</v>
      </c>
      <c r="O31" s="1">
        <f t="shared" si="26"/>
        <v>0</v>
      </c>
      <c r="P31" s="1">
        <f t="shared" si="39"/>
        <v>7.5000000000000002E-4</v>
      </c>
      <c r="R31" s="2">
        <f t="shared" si="40"/>
        <v>4.9009850068578498</v>
      </c>
      <c r="S31" s="2">
        <f t="shared" si="41"/>
        <v>5.0622859867309702E-2</v>
      </c>
      <c r="T31" s="2">
        <f t="shared" si="42"/>
        <v>1.2205862386144309E-2</v>
      </c>
      <c r="U31" s="2">
        <f t="shared" si="43"/>
        <v>6.7108171329108984E-2</v>
      </c>
      <c r="V31" s="2">
        <f t="shared" si="44"/>
        <v>29.228310236510922</v>
      </c>
      <c r="W31" s="2">
        <f t="shared" si="45"/>
        <v>1.890964039848458</v>
      </c>
      <c r="X31" s="2">
        <v>5</v>
      </c>
      <c r="Y31" s="2">
        <v>0.27</v>
      </c>
      <c r="Z31" s="2">
        <f t="shared" si="46"/>
        <v>0</v>
      </c>
      <c r="AA31" s="2">
        <f t="shared" si="47"/>
        <v>36.5</v>
      </c>
      <c r="AB31" s="2">
        <f t="shared" si="10"/>
        <v>0</v>
      </c>
      <c r="AC31" s="2">
        <f t="shared" si="48"/>
        <v>7.5000000000000002E-4</v>
      </c>
      <c r="AE31" s="3">
        <f t="shared" si="49"/>
        <v>4.9009850068578498</v>
      </c>
      <c r="AF31" s="3">
        <f t="shared" si="50"/>
        <v>5.0622859867309702E-2</v>
      </c>
      <c r="AG31" s="3">
        <f t="shared" si="51"/>
        <v>1.2205862386144309E-2</v>
      </c>
      <c r="AH31" s="3">
        <f t="shared" si="52"/>
        <v>3.5001379743457982E-2</v>
      </c>
      <c r="AI31" s="3">
        <f t="shared" si="53"/>
        <v>7.2230586989512799</v>
      </c>
      <c r="AJ31" s="3">
        <f t="shared" si="54"/>
        <v>0.84566482722175462</v>
      </c>
      <c r="AK31" s="3">
        <v>1</v>
      </c>
      <c r="AL31" s="3">
        <v>0.27</v>
      </c>
      <c r="AM31" s="3">
        <f t="shared" si="55"/>
        <v>0.24185033472154349</v>
      </c>
      <c r="AN31" s="3">
        <f t="shared" si="56"/>
        <v>7.3</v>
      </c>
      <c r="AO31" s="3">
        <f t="shared" si="19"/>
        <v>0.10487972688849861</v>
      </c>
      <c r="AP31" s="3">
        <f t="shared" si="57"/>
        <v>0.10562972688849862</v>
      </c>
    </row>
    <row r="32" spans="5:42" x14ac:dyDescent="0.25">
      <c r="E32" s="1">
        <f t="shared" si="31"/>
        <v>4.9009850068578498</v>
      </c>
      <c r="F32" s="1">
        <f t="shared" si="32"/>
        <v>5.0622859867309702E-2</v>
      </c>
      <c r="G32" s="1">
        <f t="shared" si="33"/>
        <v>1.2205862386144309E-2</v>
      </c>
      <c r="H32" s="1">
        <f t="shared" si="34"/>
        <v>9.2727218540303177E-2</v>
      </c>
      <c r="I32" s="1">
        <f t="shared" si="35"/>
        <v>56.713515219671429</v>
      </c>
      <c r="J32" s="1">
        <f t="shared" si="36"/>
        <v>2.7732724352288223</v>
      </c>
      <c r="K32" s="1">
        <f t="shared" si="30"/>
        <v>10</v>
      </c>
      <c r="L32" s="1">
        <v>0.28000000000000003</v>
      </c>
      <c r="M32" s="1">
        <f t="shared" si="37"/>
        <v>0</v>
      </c>
      <c r="N32" s="1">
        <f t="shared" si="38"/>
        <v>73</v>
      </c>
      <c r="O32" s="1">
        <f t="shared" si="26"/>
        <v>0</v>
      </c>
      <c r="P32" s="1">
        <f t="shared" si="39"/>
        <v>7.5000000000000002E-4</v>
      </c>
      <c r="R32" s="2">
        <f t="shared" si="40"/>
        <v>4.9009850068578498</v>
      </c>
      <c r="S32" s="2">
        <f t="shared" si="41"/>
        <v>5.0622859867309702E-2</v>
      </c>
      <c r="T32" s="2">
        <f t="shared" si="42"/>
        <v>1.2205862386144309E-2</v>
      </c>
      <c r="U32" s="2">
        <f t="shared" si="43"/>
        <v>6.9593659156113014E-2</v>
      </c>
      <c r="V32" s="2">
        <f t="shared" si="44"/>
        <v>31.50890977424493</v>
      </c>
      <c r="W32" s="2">
        <f t="shared" si="45"/>
        <v>1.9609997450280305</v>
      </c>
      <c r="X32" s="2">
        <v>5</v>
      </c>
      <c r="Y32" s="2">
        <v>0.28000000000000003</v>
      </c>
      <c r="Z32" s="2">
        <f t="shared" si="46"/>
        <v>0</v>
      </c>
      <c r="AA32" s="2">
        <f t="shared" si="47"/>
        <v>36.5</v>
      </c>
      <c r="AB32" s="2">
        <f t="shared" si="10"/>
        <v>0</v>
      </c>
      <c r="AC32" s="2">
        <f t="shared" si="48"/>
        <v>7.5000000000000002E-4</v>
      </c>
      <c r="AE32" s="3">
        <f t="shared" si="49"/>
        <v>4.9009850068578498</v>
      </c>
      <c r="AF32" s="3">
        <f t="shared" si="50"/>
        <v>5.0622859867309702E-2</v>
      </c>
      <c r="AG32" s="3">
        <f t="shared" si="51"/>
        <v>1.2205862386144309E-2</v>
      </c>
      <c r="AH32" s="3">
        <f t="shared" si="52"/>
        <v>3.6297727141363839E-2</v>
      </c>
      <c r="AI32" s="3">
        <f t="shared" si="53"/>
        <v>7.8434540740436303</v>
      </c>
      <c r="AJ32" s="3">
        <f t="shared" si="54"/>
        <v>0.87698574674848639</v>
      </c>
      <c r="AK32" s="3">
        <v>1</v>
      </c>
      <c r="AL32" s="3">
        <v>0.28000000000000003</v>
      </c>
      <c r="AM32" s="3">
        <f t="shared" si="55"/>
        <v>0.23513810863175996</v>
      </c>
      <c r="AN32" s="3">
        <f t="shared" si="56"/>
        <v>7.3</v>
      </c>
      <c r="AO32" s="3">
        <f t="shared" si="19"/>
        <v>0.10012988871818869</v>
      </c>
      <c r="AP32" s="3">
        <f t="shared" si="57"/>
        <v>0.10087988871818869</v>
      </c>
    </row>
    <row r="33" spans="5:42" x14ac:dyDescent="0.25">
      <c r="E33" s="1">
        <f t="shared" si="31"/>
        <v>4.9009850068578498</v>
      </c>
      <c r="F33" s="1">
        <f t="shared" si="32"/>
        <v>5.0622859867309702E-2</v>
      </c>
      <c r="G33" s="1">
        <f t="shared" si="33"/>
        <v>1.2205862386144309E-2</v>
      </c>
      <c r="H33" s="1">
        <f t="shared" ref="H33:H88" si="58">J33*SQRT(9.81)/(18*LOG10(12*K33/3/$C$2))</f>
        <v>9.6038904916742565E-2</v>
      </c>
      <c r="I33" s="1">
        <f t="shared" si="35"/>
        <v>60.909523341509775</v>
      </c>
      <c r="J33" s="1">
        <f t="shared" ref="J33:J88" si="59">L33*SQRT(9.81*K33)</f>
        <v>2.8723178793441368</v>
      </c>
      <c r="K33" s="1">
        <f t="shared" si="30"/>
        <v>10</v>
      </c>
      <c r="L33" s="1">
        <v>0.28999999999999998</v>
      </c>
      <c r="M33" s="1">
        <f t="shared" si="37"/>
        <v>0</v>
      </c>
      <c r="N33" s="1">
        <f t="shared" ref="N33:N88" si="60">7.3*K33</f>
        <v>73</v>
      </c>
      <c r="O33" s="1">
        <f t="shared" si="26"/>
        <v>0</v>
      </c>
      <c r="P33" s="1">
        <f t="shared" si="39"/>
        <v>7.5000000000000002E-4</v>
      </c>
      <c r="R33" s="2">
        <f t="shared" si="40"/>
        <v>4.9009850068578498</v>
      </c>
      <c r="S33" s="2">
        <f t="shared" si="41"/>
        <v>5.0622859867309702E-2</v>
      </c>
      <c r="T33" s="2">
        <f t="shared" si="42"/>
        <v>1.2205862386144309E-2</v>
      </c>
      <c r="U33" s="2">
        <f t="shared" si="43"/>
        <v>7.2079146983117057E-2</v>
      </c>
      <c r="V33" s="2">
        <f t="shared" si="44"/>
        <v>33.872440204260194</v>
      </c>
      <c r="W33" s="2">
        <f t="shared" si="45"/>
        <v>2.0310354502076029</v>
      </c>
      <c r="X33" s="2">
        <v>5</v>
      </c>
      <c r="Y33" s="2">
        <v>0.28999999999999998</v>
      </c>
      <c r="Z33" s="2">
        <f t="shared" si="46"/>
        <v>0</v>
      </c>
      <c r="AA33" s="2">
        <f t="shared" si="47"/>
        <v>36.5</v>
      </c>
      <c r="AB33" s="2">
        <f t="shared" si="10"/>
        <v>0</v>
      </c>
      <c r="AC33" s="2">
        <f t="shared" si="48"/>
        <v>7.5000000000000002E-4</v>
      </c>
      <c r="AE33" s="3">
        <f t="shared" si="49"/>
        <v>4.9009850068578498</v>
      </c>
      <c r="AF33" s="3">
        <f t="shared" si="50"/>
        <v>5.0622859867309702E-2</v>
      </c>
      <c r="AG33" s="3">
        <f t="shared" si="51"/>
        <v>1.2205862386144309E-2</v>
      </c>
      <c r="AH33" s="3">
        <f t="shared" si="52"/>
        <v>3.7594074539269683E-2</v>
      </c>
      <c r="AI33" s="3">
        <f t="shared" si="53"/>
        <v>8.4864092809575133</v>
      </c>
      <c r="AJ33" s="3">
        <f t="shared" si="54"/>
        <v>0.90830666627521783</v>
      </c>
      <c r="AK33" s="3">
        <v>1</v>
      </c>
      <c r="AL33" s="3">
        <v>0.28999999999999998</v>
      </c>
      <c r="AM33" s="3">
        <f t="shared" si="55"/>
        <v>0.22758345272582489</v>
      </c>
      <c r="AN33" s="3">
        <f t="shared" si="56"/>
        <v>7.3</v>
      </c>
      <c r="AO33" s="3">
        <f t="shared" si="19"/>
        <v>9.4859945274836432E-2</v>
      </c>
      <c r="AP33" s="3">
        <f t="shared" si="57"/>
        <v>9.5609945274836433E-2</v>
      </c>
    </row>
    <row r="34" spans="5:42" x14ac:dyDescent="0.25">
      <c r="E34" s="1">
        <f t="shared" si="31"/>
        <v>4.9009850068578498</v>
      </c>
      <c r="F34" s="1">
        <f t="shared" si="32"/>
        <v>5.0622859867309702E-2</v>
      </c>
      <c r="G34" s="1">
        <f t="shared" si="33"/>
        <v>1.2205862386144309E-2</v>
      </c>
      <c r="H34" s="1">
        <f t="shared" si="58"/>
        <v>9.9350591293181953E-2</v>
      </c>
      <c r="I34" s="1">
        <f t="shared" si="35"/>
        <v>65.252759818500323</v>
      </c>
      <c r="J34" s="1">
        <f t="shared" si="59"/>
        <v>2.9713633234594519</v>
      </c>
      <c r="K34" s="1">
        <f t="shared" si="30"/>
        <v>10</v>
      </c>
      <c r="L34" s="1">
        <v>0.3</v>
      </c>
      <c r="M34" s="1">
        <f t="shared" si="37"/>
        <v>0</v>
      </c>
      <c r="N34" s="1">
        <f t="shared" si="60"/>
        <v>73</v>
      </c>
      <c r="O34" s="1">
        <f t="shared" si="26"/>
        <v>0</v>
      </c>
      <c r="P34" s="1">
        <f t="shared" si="39"/>
        <v>7.5000000000000002E-4</v>
      </c>
      <c r="R34" s="2">
        <f t="shared" si="40"/>
        <v>4.9009850068578498</v>
      </c>
      <c r="S34" s="2">
        <f t="shared" si="41"/>
        <v>5.0622859867309702E-2</v>
      </c>
      <c r="T34" s="2">
        <f t="shared" si="42"/>
        <v>1.2205862386144309E-2</v>
      </c>
      <c r="U34" s="2">
        <f t="shared" si="43"/>
        <v>7.4564634810121086E-2</v>
      </c>
      <c r="V34" s="2">
        <f t="shared" si="44"/>
        <v>36.318901526556687</v>
      </c>
      <c r="W34" s="2">
        <f t="shared" si="45"/>
        <v>2.1010711553871753</v>
      </c>
      <c r="X34" s="2">
        <v>5</v>
      </c>
      <c r="Y34" s="2">
        <v>0.3</v>
      </c>
      <c r="Z34" s="2">
        <f t="shared" si="46"/>
        <v>0</v>
      </c>
      <c r="AA34" s="2">
        <f t="shared" si="47"/>
        <v>36.5</v>
      </c>
      <c r="AB34" s="2">
        <f t="shared" si="10"/>
        <v>0</v>
      </c>
      <c r="AC34" s="2">
        <f t="shared" si="48"/>
        <v>7.5000000000000002E-4</v>
      </c>
      <c r="AE34" s="3">
        <f t="shared" si="49"/>
        <v>4.9009850068578498</v>
      </c>
      <c r="AF34" s="3">
        <f t="shared" si="50"/>
        <v>5.0622859867309702E-2</v>
      </c>
      <c r="AG34" s="3">
        <f t="shared" si="51"/>
        <v>1.2205862386144309E-2</v>
      </c>
      <c r="AH34" s="3">
        <f t="shared" si="52"/>
        <v>3.8890421937175533E-2</v>
      </c>
      <c r="AI34" s="3">
        <f t="shared" si="53"/>
        <v>9.1519243196929381</v>
      </c>
      <c r="AJ34" s="3">
        <f t="shared" si="54"/>
        <v>0.93962758580194949</v>
      </c>
      <c r="AK34" s="3">
        <v>1</v>
      </c>
      <c r="AL34" s="3">
        <v>0.3</v>
      </c>
      <c r="AM34" s="3">
        <f t="shared" si="55"/>
        <v>0.21931240410798</v>
      </c>
      <c r="AN34" s="3">
        <f t="shared" si="56"/>
        <v>7.3</v>
      </c>
      <c r="AO34" s="3">
        <f t="shared" si="19"/>
        <v>8.9187048224961471E-2</v>
      </c>
      <c r="AP34" s="3">
        <f t="shared" si="57"/>
        <v>8.9937048224961472E-2</v>
      </c>
    </row>
    <row r="35" spans="5:42" x14ac:dyDescent="0.25">
      <c r="E35" s="1">
        <f t="shared" si="31"/>
        <v>4.9009850068578498</v>
      </c>
      <c r="F35" s="1">
        <f t="shared" si="32"/>
        <v>5.0622859867309702E-2</v>
      </c>
      <c r="G35" s="1">
        <f t="shared" si="33"/>
        <v>1.2205862386144309E-2</v>
      </c>
      <c r="H35" s="1">
        <f t="shared" si="58"/>
        <v>0.10266227766962137</v>
      </c>
      <c r="I35" s="1">
        <f t="shared" si="35"/>
        <v>69.743224650643157</v>
      </c>
      <c r="J35" s="1">
        <f t="shared" si="59"/>
        <v>3.0704087675747673</v>
      </c>
      <c r="K35" s="1">
        <f t="shared" si="30"/>
        <v>10</v>
      </c>
      <c r="L35" s="1">
        <v>0.31</v>
      </c>
      <c r="M35" s="1">
        <f t="shared" si="37"/>
        <v>0</v>
      </c>
      <c r="N35" s="1">
        <f t="shared" si="60"/>
        <v>73</v>
      </c>
      <c r="O35" s="1">
        <f t="shared" si="26"/>
        <v>0</v>
      </c>
      <c r="P35" s="1">
        <f t="shared" si="39"/>
        <v>7.5000000000000002E-4</v>
      </c>
      <c r="R35" s="2">
        <f t="shared" si="40"/>
        <v>4.9009850068578498</v>
      </c>
      <c r="S35" s="2">
        <f t="shared" si="41"/>
        <v>5.0622859867309702E-2</v>
      </c>
      <c r="T35" s="2">
        <f t="shared" si="42"/>
        <v>1.2205862386144309E-2</v>
      </c>
      <c r="U35" s="2">
        <f t="shared" si="43"/>
        <v>7.7050122637125129E-2</v>
      </c>
      <c r="V35" s="2">
        <f t="shared" si="44"/>
        <v>38.848293741134427</v>
      </c>
      <c r="W35" s="2">
        <f t="shared" si="45"/>
        <v>2.1711068605667481</v>
      </c>
      <c r="X35" s="2">
        <v>5</v>
      </c>
      <c r="Y35" s="2">
        <v>0.31</v>
      </c>
      <c r="Z35" s="2">
        <f t="shared" si="46"/>
        <v>0</v>
      </c>
      <c r="AA35" s="2">
        <f t="shared" si="47"/>
        <v>36.5</v>
      </c>
      <c r="AB35" s="2">
        <f t="shared" si="10"/>
        <v>0</v>
      </c>
      <c r="AC35" s="2">
        <f t="shared" si="48"/>
        <v>7.5000000000000002E-4</v>
      </c>
      <c r="AE35" s="3">
        <f t="shared" si="49"/>
        <v>4.9009850068578498</v>
      </c>
      <c r="AF35" s="3">
        <f t="shared" si="50"/>
        <v>5.0622859867309702E-2</v>
      </c>
      <c r="AG35" s="3">
        <f t="shared" si="51"/>
        <v>1.2205862386144309E-2</v>
      </c>
      <c r="AH35" s="3">
        <f t="shared" si="52"/>
        <v>4.0186769335081383E-2</v>
      </c>
      <c r="AI35" s="3">
        <f t="shared" si="53"/>
        <v>9.8399991902499035</v>
      </c>
      <c r="AJ35" s="3">
        <f t="shared" si="54"/>
        <v>0.97094850532868116</v>
      </c>
      <c r="AK35" s="3">
        <v>1</v>
      </c>
      <c r="AL35" s="3">
        <v>0.31</v>
      </c>
      <c r="AM35" s="3">
        <f t="shared" si="55"/>
        <v>0.21042586888373696</v>
      </c>
      <c r="AN35" s="3">
        <f t="shared" si="56"/>
        <v>7.3</v>
      </c>
      <c r="AO35" s="3">
        <f t="shared" si="19"/>
        <v>8.3210650019486229E-2</v>
      </c>
      <c r="AP35" s="3">
        <f t="shared" si="57"/>
        <v>8.396065001948623E-2</v>
      </c>
    </row>
    <row r="36" spans="5:42" x14ac:dyDescent="0.25">
      <c r="E36" s="1">
        <f t="shared" si="31"/>
        <v>4.9009850068578498</v>
      </c>
      <c r="F36" s="1">
        <f t="shared" si="32"/>
        <v>5.0622859867309702E-2</v>
      </c>
      <c r="G36" s="1">
        <f t="shared" si="33"/>
        <v>1.2205862386144309E-2</v>
      </c>
      <c r="H36" s="1">
        <f t="shared" si="58"/>
        <v>0.10597396404606077</v>
      </c>
      <c r="I36" s="1">
        <f t="shared" si="35"/>
        <v>74.380917837938185</v>
      </c>
      <c r="J36" s="1">
        <f t="shared" si="59"/>
        <v>3.1694542116900823</v>
      </c>
      <c r="K36" s="1">
        <f t="shared" si="30"/>
        <v>10</v>
      </c>
      <c r="L36" s="1">
        <v>0.32</v>
      </c>
      <c r="M36" s="1">
        <f t="shared" si="37"/>
        <v>0</v>
      </c>
      <c r="N36" s="1">
        <f t="shared" si="60"/>
        <v>73</v>
      </c>
      <c r="O36" s="1">
        <f t="shared" si="26"/>
        <v>0</v>
      </c>
      <c r="P36" s="1">
        <f t="shared" si="39"/>
        <v>7.5000000000000002E-4</v>
      </c>
      <c r="R36" s="2">
        <f t="shared" si="40"/>
        <v>4.9009850068578498</v>
      </c>
      <c r="S36" s="2">
        <f t="shared" si="41"/>
        <v>5.0622859867309702E-2</v>
      </c>
      <c r="T36" s="2">
        <f t="shared" si="42"/>
        <v>1.2205862386144309E-2</v>
      </c>
      <c r="U36" s="2">
        <f t="shared" si="43"/>
        <v>7.9535610464129158E-2</v>
      </c>
      <c r="V36" s="2">
        <f t="shared" si="44"/>
        <v>41.460616847993386</v>
      </c>
      <c r="W36" s="2">
        <f t="shared" si="45"/>
        <v>2.2411425657463204</v>
      </c>
      <c r="X36" s="2">
        <v>5</v>
      </c>
      <c r="Y36" s="2">
        <v>0.32</v>
      </c>
      <c r="Z36" s="2">
        <f t="shared" si="46"/>
        <v>0</v>
      </c>
      <c r="AA36" s="2">
        <f t="shared" si="47"/>
        <v>36.5</v>
      </c>
      <c r="AB36" s="2">
        <f t="shared" si="10"/>
        <v>0</v>
      </c>
      <c r="AC36" s="2">
        <f t="shared" si="48"/>
        <v>7.5000000000000002E-4</v>
      </c>
      <c r="AE36" s="3">
        <f t="shared" si="49"/>
        <v>4.9009850068578498</v>
      </c>
      <c r="AF36" s="3">
        <f t="shared" si="50"/>
        <v>5.0622859867309702E-2</v>
      </c>
      <c r="AG36" s="3">
        <f t="shared" si="51"/>
        <v>1.2205862386144309E-2</v>
      </c>
      <c r="AH36" s="3">
        <f t="shared" si="52"/>
        <v>4.1483116732987241E-2</v>
      </c>
      <c r="AI36" s="3">
        <f t="shared" si="53"/>
        <v>10.550633892628413</v>
      </c>
      <c r="AJ36" s="3">
        <f t="shared" si="54"/>
        <v>1.0022694248554129</v>
      </c>
      <c r="AK36" s="3">
        <v>1</v>
      </c>
      <c r="AL36" s="3">
        <v>0.32</v>
      </c>
      <c r="AM36" s="3">
        <f t="shared" si="55"/>
        <v>0.20100302766496622</v>
      </c>
      <c r="AN36" s="3">
        <f t="shared" si="56"/>
        <v>7.3</v>
      </c>
      <c r="AO36" s="3">
        <f t="shared" si="19"/>
        <v>7.7015323949261721E-2</v>
      </c>
      <c r="AP36" s="3">
        <f t="shared" si="57"/>
        <v>7.7765323949261722E-2</v>
      </c>
    </row>
    <row r="37" spans="5:42" x14ac:dyDescent="0.25">
      <c r="E37" s="1">
        <f t="shared" si="31"/>
        <v>4.9009850068578498</v>
      </c>
      <c r="F37" s="1">
        <f t="shared" si="32"/>
        <v>5.0622859867309702E-2</v>
      </c>
      <c r="G37" s="1">
        <f t="shared" si="33"/>
        <v>1.2205862386144309E-2</v>
      </c>
      <c r="H37" s="1">
        <f t="shared" si="58"/>
        <v>0.10928565042250017</v>
      </c>
      <c r="I37" s="1">
        <f t="shared" si="35"/>
        <v>79.165839380385435</v>
      </c>
      <c r="J37" s="1">
        <f t="shared" si="59"/>
        <v>3.2684996558053974</v>
      </c>
      <c r="K37" s="1">
        <f t="shared" si="30"/>
        <v>10</v>
      </c>
      <c r="L37" s="1">
        <v>0.33</v>
      </c>
      <c r="M37" s="1">
        <f t="shared" si="37"/>
        <v>0</v>
      </c>
      <c r="N37" s="1">
        <f t="shared" si="60"/>
        <v>73</v>
      </c>
      <c r="O37" s="1">
        <f t="shared" si="26"/>
        <v>0</v>
      </c>
      <c r="P37" s="1">
        <f t="shared" si="39"/>
        <v>7.5000000000000002E-4</v>
      </c>
      <c r="R37" s="2">
        <f t="shared" si="40"/>
        <v>4.9009850068578498</v>
      </c>
      <c r="S37" s="2">
        <f t="shared" si="41"/>
        <v>5.0622859867309702E-2</v>
      </c>
      <c r="T37" s="2">
        <f t="shared" si="42"/>
        <v>1.2205862386144309E-2</v>
      </c>
      <c r="U37" s="2">
        <f t="shared" si="43"/>
        <v>8.2021098291133201E-2</v>
      </c>
      <c r="V37" s="2">
        <f t="shared" si="44"/>
        <v>44.155870847133592</v>
      </c>
      <c r="W37" s="2">
        <f t="shared" si="45"/>
        <v>2.3111782709258928</v>
      </c>
      <c r="X37" s="2">
        <v>5</v>
      </c>
      <c r="Y37" s="2">
        <v>0.33</v>
      </c>
      <c r="Z37" s="2">
        <f t="shared" si="46"/>
        <v>0</v>
      </c>
      <c r="AA37" s="2">
        <f t="shared" si="47"/>
        <v>36.5</v>
      </c>
      <c r="AB37" s="2">
        <f t="shared" si="10"/>
        <v>0</v>
      </c>
      <c r="AC37" s="2">
        <f t="shared" si="48"/>
        <v>7.5000000000000002E-4</v>
      </c>
      <c r="AE37" s="3">
        <f t="shared" si="49"/>
        <v>4.9009850068578498</v>
      </c>
      <c r="AF37" s="3">
        <f t="shared" si="50"/>
        <v>5.0622859867309702E-2</v>
      </c>
      <c r="AG37" s="3">
        <f t="shared" si="51"/>
        <v>1.2205862386144309E-2</v>
      </c>
      <c r="AH37" s="3">
        <f t="shared" si="52"/>
        <v>4.2779464130893091E-2</v>
      </c>
      <c r="AI37" s="3">
        <f t="shared" si="53"/>
        <v>11.283828426828457</v>
      </c>
      <c r="AJ37" s="3">
        <f t="shared" si="54"/>
        <v>1.0335903443821446</v>
      </c>
      <c r="AK37" s="3">
        <v>1</v>
      </c>
      <c r="AL37" s="3">
        <v>0.33</v>
      </c>
      <c r="AM37" s="3">
        <f t="shared" si="55"/>
        <v>0.1911048176029185</v>
      </c>
      <c r="AN37" s="3">
        <f t="shared" si="56"/>
        <v>7.3</v>
      </c>
      <c r="AO37" s="3">
        <f t="shared" si="19"/>
        <v>7.0673808884032865E-2</v>
      </c>
      <c r="AP37" s="3">
        <f t="shared" si="57"/>
        <v>7.1423808884032866E-2</v>
      </c>
    </row>
    <row r="38" spans="5:42" x14ac:dyDescent="0.25">
      <c r="E38" s="1">
        <f t="shared" si="31"/>
        <v>4.9009850068578498</v>
      </c>
      <c r="F38" s="1">
        <f t="shared" si="32"/>
        <v>5.0622859867309702E-2</v>
      </c>
      <c r="G38" s="1">
        <f t="shared" si="33"/>
        <v>1.2205862386144309E-2</v>
      </c>
      <c r="H38" s="1">
        <f t="shared" si="58"/>
        <v>0.11259733679893959</v>
      </c>
      <c r="I38" s="1">
        <f t="shared" si="35"/>
        <v>84.097989277984922</v>
      </c>
      <c r="J38" s="1">
        <f t="shared" si="59"/>
        <v>3.3675450999207128</v>
      </c>
      <c r="K38" s="1">
        <f t="shared" si="30"/>
        <v>10</v>
      </c>
      <c r="L38" s="1">
        <v>0.34</v>
      </c>
      <c r="M38" s="1">
        <f t="shared" si="37"/>
        <v>0</v>
      </c>
      <c r="N38" s="1">
        <f t="shared" si="60"/>
        <v>73</v>
      </c>
      <c r="O38" s="1">
        <f t="shared" si="26"/>
        <v>0</v>
      </c>
      <c r="P38" s="1">
        <f t="shared" si="39"/>
        <v>7.5000000000000002E-4</v>
      </c>
      <c r="R38" s="2">
        <f t="shared" si="40"/>
        <v>4.9009850068578498</v>
      </c>
      <c r="S38" s="2">
        <f t="shared" si="41"/>
        <v>5.0622859867309702E-2</v>
      </c>
      <c r="T38" s="2">
        <f t="shared" si="42"/>
        <v>1.2205862386144309E-2</v>
      </c>
      <c r="U38" s="2">
        <f t="shared" si="43"/>
        <v>8.4506586118137245E-2</v>
      </c>
      <c r="V38" s="2">
        <f t="shared" si="44"/>
        <v>46.934055738555045</v>
      </c>
      <c r="W38" s="2">
        <f t="shared" si="45"/>
        <v>2.3812139761054656</v>
      </c>
      <c r="X38" s="2">
        <v>5</v>
      </c>
      <c r="Y38" s="2">
        <v>0.34</v>
      </c>
      <c r="Z38" s="2">
        <f t="shared" si="46"/>
        <v>0</v>
      </c>
      <c r="AA38" s="2">
        <f t="shared" si="47"/>
        <v>36.5</v>
      </c>
      <c r="AB38" s="2">
        <f t="shared" si="10"/>
        <v>0</v>
      </c>
      <c r="AC38" s="2">
        <f t="shared" si="48"/>
        <v>7.5000000000000002E-4</v>
      </c>
      <c r="AE38" s="3">
        <f t="shared" si="49"/>
        <v>4.9009850068578498</v>
      </c>
      <c r="AF38" s="3">
        <f t="shared" si="50"/>
        <v>5.0622859867309702E-2</v>
      </c>
      <c r="AG38" s="3">
        <f t="shared" si="51"/>
        <v>1.2205862386144309E-2</v>
      </c>
      <c r="AH38" s="3">
        <f t="shared" si="52"/>
        <v>4.4075811528798942E-2</v>
      </c>
      <c r="AI38" s="3">
        <f t="shared" si="53"/>
        <v>12.039582792850043</v>
      </c>
      <c r="AJ38" s="3">
        <f t="shared" si="54"/>
        <v>1.0649112639088762</v>
      </c>
      <c r="AK38" s="3">
        <v>1</v>
      </c>
      <c r="AL38" s="3">
        <v>0.34</v>
      </c>
      <c r="AM38" s="3">
        <f t="shared" si="55"/>
        <v>0.18077725564547736</v>
      </c>
      <c r="AN38" s="3">
        <f t="shared" si="56"/>
        <v>7.3</v>
      </c>
      <c r="AO38" s="3">
        <f t="shared" si="19"/>
        <v>6.425002612627656E-2</v>
      </c>
      <c r="AP38" s="3">
        <f t="shared" si="57"/>
        <v>6.5000026126276561E-2</v>
      </c>
    </row>
    <row r="39" spans="5:42" x14ac:dyDescent="0.25">
      <c r="E39" s="1">
        <f t="shared" si="31"/>
        <v>4.9009850068578498</v>
      </c>
      <c r="F39" s="1">
        <f t="shared" si="32"/>
        <v>5.0622859867309702E-2</v>
      </c>
      <c r="G39" s="1">
        <f t="shared" si="33"/>
        <v>1.2205862386144309E-2</v>
      </c>
      <c r="H39" s="1">
        <f t="shared" si="58"/>
        <v>0.11590902317537896</v>
      </c>
      <c r="I39" s="1">
        <f t="shared" si="35"/>
        <v>89.177367530736589</v>
      </c>
      <c r="J39" s="1">
        <f t="shared" si="59"/>
        <v>3.4665905440360274</v>
      </c>
      <c r="K39" s="1">
        <f t="shared" si="30"/>
        <v>10</v>
      </c>
      <c r="L39" s="1">
        <v>0.35</v>
      </c>
      <c r="M39" s="1">
        <f t="shared" si="37"/>
        <v>0</v>
      </c>
      <c r="N39" s="1">
        <f t="shared" si="60"/>
        <v>73</v>
      </c>
      <c r="O39" s="1">
        <f t="shared" si="26"/>
        <v>0</v>
      </c>
      <c r="P39" s="1">
        <f t="shared" si="39"/>
        <v>7.5000000000000002E-4</v>
      </c>
      <c r="R39" s="2">
        <f t="shared" si="40"/>
        <v>4.9009850068578498</v>
      </c>
      <c r="S39" s="2">
        <f t="shared" si="41"/>
        <v>5.0622859867309702E-2</v>
      </c>
      <c r="T39" s="2">
        <f t="shared" si="42"/>
        <v>1.2205862386144309E-2</v>
      </c>
      <c r="U39" s="2">
        <f t="shared" si="43"/>
        <v>8.6992073945141274E-2</v>
      </c>
      <c r="V39" s="2">
        <f t="shared" si="44"/>
        <v>49.795171522257718</v>
      </c>
      <c r="W39" s="2">
        <f t="shared" si="45"/>
        <v>2.451249681285038</v>
      </c>
      <c r="X39" s="2">
        <v>5</v>
      </c>
      <c r="Y39" s="2">
        <v>0.35</v>
      </c>
      <c r="Z39" s="2">
        <f t="shared" si="46"/>
        <v>0</v>
      </c>
      <c r="AA39" s="2">
        <f t="shared" si="47"/>
        <v>36.5</v>
      </c>
      <c r="AB39" s="2">
        <f t="shared" si="10"/>
        <v>0</v>
      </c>
      <c r="AC39" s="2">
        <f t="shared" si="48"/>
        <v>7.5000000000000002E-4</v>
      </c>
      <c r="AE39" s="3">
        <f t="shared" si="49"/>
        <v>4.9009850068578498</v>
      </c>
      <c r="AF39" s="3">
        <f t="shared" si="50"/>
        <v>5.0622859867309702E-2</v>
      </c>
      <c r="AG39" s="3">
        <f t="shared" si="51"/>
        <v>1.2205862386144309E-2</v>
      </c>
      <c r="AH39" s="3">
        <f t="shared" si="52"/>
        <v>4.5372158926704785E-2</v>
      </c>
      <c r="AI39" s="3">
        <f t="shared" si="53"/>
        <v>12.817896990693164</v>
      </c>
      <c r="AJ39" s="3">
        <f t="shared" si="54"/>
        <v>1.0962321834356077</v>
      </c>
      <c r="AK39" s="3">
        <v>1</v>
      </c>
      <c r="AL39" s="3">
        <v>0.35</v>
      </c>
      <c r="AM39" s="3">
        <f t="shared" si="55"/>
        <v>0.17005445157579935</v>
      </c>
      <c r="AN39" s="3">
        <f t="shared" si="56"/>
        <v>7.3</v>
      </c>
      <c r="AO39" s="3">
        <f t="shared" si="19"/>
        <v>5.7801909174255421E-2</v>
      </c>
      <c r="AP39" s="3">
        <f t="shared" si="57"/>
        <v>5.8551909174255422E-2</v>
      </c>
    </row>
    <row r="40" spans="5:42" x14ac:dyDescent="0.25">
      <c r="E40" s="1">
        <f t="shared" si="31"/>
        <v>4.9009850068578498</v>
      </c>
      <c r="F40" s="1">
        <f t="shared" si="32"/>
        <v>5.0622859867309702E-2</v>
      </c>
      <c r="G40" s="1">
        <f t="shared" si="33"/>
        <v>1.2205862386144309E-2</v>
      </c>
      <c r="H40" s="1">
        <f t="shared" si="58"/>
        <v>0.11922070955181836</v>
      </c>
      <c r="I40" s="1">
        <f t="shared" si="35"/>
        <v>94.403974138640507</v>
      </c>
      <c r="J40" s="1">
        <f t="shared" si="59"/>
        <v>3.5656359881513424</v>
      </c>
      <c r="K40" s="1">
        <f t="shared" si="30"/>
        <v>10</v>
      </c>
      <c r="L40" s="1">
        <v>0.36</v>
      </c>
      <c r="M40" s="1">
        <f t="shared" si="37"/>
        <v>0</v>
      </c>
      <c r="N40" s="1">
        <f t="shared" si="60"/>
        <v>73</v>
      </c>
      <c r="O40" s="1">
        <f t="shared" si="26"/>
        <v>0</v>
      </c>
      <c r="P40" s="1">
        <f t="shared" si="39"/>
        <v>7.5000000000000002E-4</v>
      </c>
      <c r="R40" s="2">
        <f t="shared" si="40"/>
        <v>4.9009850068578498</v>
      </c>
      <c r="S40" s="2">
        <f t="shared" si="41"/>
        <v>5.0622859867309702E-2</v>
      </c>
      <c r="T40" s="2">
        <f t="shared" si="42"/>
        <v>1.2205862386144309E-2</v>
      </c>
      <c r="U40" s="2">
        <f t="shared" si="43"/>
        <v>8.9477561772145289E-2</v>
      </c>
      <c r="V40" s="2">
        <f t="shared" si="44"/>
        <v>52.739218198241609</v>
      </c>
      <c r="W40" s="2">
        <f t="shared" si="45"/>
        <v>2.5212853864646103</v>
      </c>
      <c r="X40" s="2">
        <v>5</v>
      </c>
      <c r="Y40" s="2">
        <v>0.36</v>
      </c>
      <c r="Z40" s="2">
        <f t="shared" si="46"/>
        <v>0</v>
      </c>
      <c r="AA40" s="2">
        <f t="shared" si="47"/>
        <v>36.5</v>
      </c>
      <c r="AB40" s="2">
        <f t="shared" si="10"/>
        <v>0</v>
      </c>
      <c r="AC40" s="2">
        <f t="shared" si="48"/>
        <v>7.5000000000000002E-4</v>
      </c>
      <c r="AE40" s="3">
        <f t="shared" si="49"/>
        <v>4.9009850068578498</v>
      </c>
      <c r="AF40" s="3">
        <f t="shared" si="50"/>
        <v>5.0622859867309702E-2</v>
      </c>
      <c r="AG40" s="3">
        <f t="shared" si="51"/>
        <v>1.2205862386144309E-2</v>
      </c>
      <c r="AH40" s="3">
        <f t="shared" si="52"/>
        <v>4.6668506324610635E-2</v>
      </c>
      <c r="AI40" s="3">
        <f t="shared" si="53"/>
        <v>13.618771020357824</v>
      </c>
      <c r="AJ40" s="3">
        <f t="shared" si="54"/>
        <v>1.1275531029623393</v>
      </c>
      <c r="AK40" s="3">
        <v>1</v>
      </c>
      <c r="AL40" s="3">
        <v>0.36</v>
      </c>
      <c r="AM40" s="3">
        <f t="shared" si="55"/>
        <v>0.1589612292299977</v>
      </c>
      <c r="AN40" s="3">
        <f t="shared" si="56"/>
        <v>7.3</v>
      </c>
      <c r="AO40" s="3">
        <f t="shared" si="19"/>
        <v>5.1383962438408551E-2</v>
      </c>
      <c r="AP40" s="3">
        <f t="shared" si="57"/>
        <v>5.2133962438408551E-2</v>
      </c>
    </row>
    <row r="41" spans="5:42" x14ac:dyDescent="0.25">
      <c r="E41" s="1">
        <f t="shared" si="31"/>
        <v>4.9009850068578498</v>
      </c>
      <c r="F41" s="1">
        <f t="shared" si="32"/>
        <v>5.0622859867309702E-2</v>
      </c>
      <c r="G41" s="1">
        <f t="shared" si="33"/>
        <v>1.2205862386144309E-2</v>
      </c>
      <c r="H41" s="1">
        <f t="shared" si="58"/>
        <v>0.12253239592825775</v>
      </c>
      <c r="I41" s="1">
        <f t="shared" si="35"/>
        <v>99.777809101696633</v>
      </c>
      <c r="J41" s="1">
        <f t="shared" si="59"/>
        <v>3.6646814322666574</v>
      </c>
      <c r="K41" s="1">
        <f t="shared" si="30"/>
        <v>10</v>
      </c>
      <c r="L41" s="1">
        <v>0.37</v>
      </c>
      <c r="M41" s="1">
        <f t="shared" si="37"/>
        <v>0</v>
      </c>
      <c r="N41" s="1">
        <f t="shared" si="60"/>
        <v>73</v>
      </c>
      <c r="O41" s="1">
        <f t="shared" si="26"/>
        <v>0</v>
      </c>
      <c r="P41" s="1">
        <f t="shared" si="39"/>
        <v>7.5000000000000002E-4</v>
      </c>
      <c r="R41" s="2">
        <f t="shared" si="40"/>
        <v>4.9009850068578498</v>
      </c>
      <c r="S41" s="2">
        <f t="shared" si="41"/>
        <v>5.0622859867309702E-2</v>
      </c>
      <c r="T41" s="2">
        <f t="shared" si="42"/>
        <v>1.2205862386144309E-2</v>
      </c>
      <c r="U41" s="2">
        <f t="shared" si="43"/>
        <v>9.1963049599149332E-2</v>
      </c>
      <c r="V41" s="2">
        <f t="shared" si="44"/>
        <v>55.766195766506776</v>
      </c>
      <c r="W41" s="2">
        <f t="shared" si="45"/>
        <v>2.5913210916441831</v>
      </c>
      <c r="X41" s="2">
        <v>5</v>
      </c>
      <c r="Y41" s="2">
        <v>0.37</v>
      </c>
      <c r="Z41" s="2">
        <f t="shared" si="46"/>
        <v>0</v>
      </c>
      <c r="AA41" s="2">
        <f t="shared" si="47"/>
        <v>36.5</v>
      </c>
      <c r="AB41" s="2">
        <f t="shared" si="10"/>
        <v>0</v>
      </c>
      <c r="AC41" s="2">
        <f t="shared" si="48"/>
        <v>7.5000000000000002E-4</v>
      </c>
      <c r="AE41" s="3">
        <f t="shared" si="49"/>
        <v>4.9009850068578498</v>
      </c>
      <c r="AF41" s="3">
        <f t="shared" si="50"/>
        <v>5.0622859867309702E-2</v>
      </c>
      <c r="AG41" s="3">
        <f t="shared" si="51"/>
        <v>1.2205862386144309E-2</v>
      </c>
      <c r="AH41" s="3">
        <f t="shared" si="52"/>
        <v>4.7964853722516493E-2</v>
      </c>
      <c r="AI41" s="3">
        <f t="shared" si="53"/>
        <v>14.442204881844036</v>
      </c>
      <c r="AJ41" s="3">
        <f t="shared" si="54"/>
        <v>1.158874022489071</v>
      </c>
      <c r="AK41" s="3">
        <v>1</v>
      </c>
      <c r="AL41" s="3">
        <v>0.37</v>
      </c>
      <c r="AM41" s="3">
        <f t="shared" si="55"/>
        <v>0.14751532827825178</v>
      </c>
      <c r="AN41" s="3">
        <f t="shared" si="56"/>
        <v>7.3</v>
      </c>
      <c r="AO41" s="3">
        <f t="shared" si="19"/>
        <v>4.5049521707250947E-2</v>
      </c>
      <c r="AP41" s="3">
        <f t="shared" si="57"/>
        <v>4.5799521707250948E-2</v>
      </c>
    </row>
    <row r="42" spans="5:42" x14ac:dyDescent="0.25">
      <c r="E42" s="1">
        <f t="shared" si="31"/>
        <v>4.9009850068578498</v>
      </c>
      <c r="F42" s="1">
        <f t="shared" si="32"/>
        <v>5.0622859867309702E-2</v>
      </c>
      <c r="G42" s="1">
        <f t="shared" si="33"/>
        <v>1.2205862386144309E-2</v>
      </c>
      <c r="H42" s="1">
        <f t="shared" si="58"/>
        <v>0.12584408230469718</v>
      </c>
      <c r="I42" s="1">
        <f t="shared" si="35"/>
        <v>105.29887241990504</v>
      </c>
      <c r="J42" s="1">
        <f t="shared" si="59"/>
        <v>3.7637268763819729</v>
      </c>
      <c r="K42" s="1">
        <f t="shared" si="30"/>
        <v>10</v>
      </c>
      <c r="L42" s="1">
        <v>0.38</v>
      </c>
      <c r="M42" s="1">
        <f t="shared" si="37"/>
        <v>0</v>
      </c>
      <c r="N42" s="1">
        <f t="shared" si="60"/>
        <v>73</v>
      </c>
      <c r="O42" s="1">
        <f t="shared" si="26"/>
        <v>0</v>
      </c>
      <c r="P42" s="1">
        <f t="shared" si="39"/>
        <v>7.5000000000000002E-4</v>
      </c>
      <c r="R42" s="2">
        <f t="shared" si="40"/>
        <v>4.9009850068578498</v>
      </c>
      <c r="S42" s="2">
        <f t="shared" si="41"/>
        <v>5.0622859867309702E-2</v>
      </c>
      <c r="T42" s="2">
        <f t="shared" si="42"/>
        <v>1.2205862386144309E-2</v>
      </c>
      <c r="U42" s="2">
        <f t="shared" si="43"/>
        <v>9.4448537426153376E-2</v>
      </c>
      <c r="V42" s="2">
        <f t="shared" si="44"/>
        <v>58.876104227053169</v>
      </c>
      <c r="W42" s="2">
        <f t="shared" si="45"/>
        <v>2.6613567968237555</v>
      </c>
      <c r="X42" s="2">
        <v>5</v>
      </c>
      <c r="Y42" s="2">
        <v>0.38</v>
      </c>
      <c r="Z42" s="2">
        <f t="shared" si="46"/>
        <v>0</v>
      </c>
      <c r="AA42" s="2">
        <f t="shared" si="47"/>
        <v>36.5</v>
      </c>
      <c r="AB42" s="2">
        <f t="shared" si="10"/>
        <v>0</v>
      </c>
      <c r="AC42" s="2">
        <f t="shared" si="48"/>
        <v>7.5000000000000002E-4</v>
      </c>
      <c r="AE42" s="3">
        <f t="shared" si="49"/>
        <v>4.9009850068578498</v>
      </c>
      <c r="AF42" s="3">
        <f t="shared" si="50"/>
        <v>5.0622859867309702E-2</v>
      </c>
      <c r="AG42" s="3">
        <f t="shared" si="51"/>
        <v>1.2205862386144309E-2</v>
      </c>
      <c r="AH42" s="3">
        <f t="shared" si="52"/>
        <v>4.926120112042235E-2</v>
      </c>
      <c r="AI42" s="3">
        <f t="shared" si="53"/>
        <v>15.288198575151787</v>
      </c>
      <c r="AJ42" s="3">
        <f t="shared" si="54"/>
        <v>1.1901949420158029</v>
      </c>
      <c r="AK42" s="3">
        <v>1</v>
      </c>
      <c r="AL42" s="3">
        <v>0.38</v>
      </c>
      <c r="AM42" s="3">
        <f t="shared" si="55"/>
        <v>0.13572919739963391</v>
      </c>
      <c r="AN42" s="3">
        <f t="shared" si="56"/>
        <v>7.3</v>
      </c>
      <c r="AO42" s="3">
        <f t="shared" si="19"/>
        <v>3.8852728844335729E-2</v>
      </c>
      <c r="AP42" s="3">
        <f t="shared" si="57"/>
        <v>3.960272884433573E-2</v>
      </c>
    </row>
    <row r="43" spans="5:42" x14ac:dyDescent="0.25">
      <c r="E43" s="1">
        <f t="shared" si="31"/>
        <v>4.9009850068578498</v>
      </c>
      <c r="F43" s="1">
        <f t="shared" si="32"/>
        <v>5.0622859867309702E-2</v>
      </c>
      <c r="G43" s="1">
        <f t="shared" si="33"/>
        <v>1.2205862386144309E-2</v>
      </c>
      <c r="H43" s="1">
        <f t="shared" si="58"/>
        <v>0.12915576868113657</v>
      </c>
      <c r="I43" s="1">
        <f t="shared" si="35"/>
        <v>110.96716409326559</v>
      </c>
      <c r="J43" s="1">
        <f t="shared" si="59"/>
        <v>3.8627723204972879</v>
      </c>
      <c r="K43" s="1">
        <f t="shared" si="30"/>
        <v>10</v>
      </c>
      <c r="L43" s="1">
        <v>0.39</v>
      </c>
      <c r="M43" s="1">
        <f t="shared" si="37"/>
        <v>0</v>
      </c>
      <c r="N43" s="1">
        <f t="shared" si="60"/>
        <v>73</v>
      </c>
      <c r="O43" s="1">
        <f t="shared" si="26"/>
        <v>0</v>
      </c>
      <c r="P43" s="1">
        <f t="shared" si="39"/>
        <v>7.5000000000000002E-4</v>
      </c>
      <c r="R43" s="2">
        <f t="shared" si="40"/>
        <v>4.9009850068578498</v>
      </c>
      <c r="S43" s="2">
        <f t="shared" si="41"/>
        <v>5.0622859867309702E-2</v>
      </c>
      <c r="T43" s="2">
        <f t="shared" si="42"/>
        <v>1.2205862386144309E-2</v>
      </c>
      <c r="U43" s="2">
        <f t="shared" si="43"/>
        <v>9.6934025253157405E-2</v>
      </c>
      <c r="V43" s="2">
        <f t="shared" si="44"/>
        <v>62.068943579880795</v>
      </c>
      <c r="W43" s="2">
        <f t="shared" si="45"/>
        <v>2.7313925020033278</v>
      </c>
      <c r="X43" s="2">
        <v>5</v>
      </c>
      <c r="Y43" s="2">
        <v>0.39</v>
      </c>
      <c r="Z43" s="2">
        <f t="shared" si="46"/>
        <v>0</v>
      </c>
      <c r="AA43" s="2">
        <f t="shared" si="47"/>
        <v>36.5</v>
      </c>
      <c r="AB43" s="2">
        <f t="shared" si="10"/>
        <v>0</v>
      </c>
      <c r="AC43" s="2">
        <f t="shared" si="48"/>
        <v>7.5000000000000002E-4</v>
      </c>
      <c r="AE43" s="3">
        <f t="shared" si="49"/>
        <v>4.9009850068578498</v>
      </c>
      <c r="AF43" s="3">
        <f t="shared" si="50"/>
        <v>5.0622859867309702E-2</v>
      </c>
      <c r="AG43" s="3">
        <f t="shared" si="51"/>
        <v>1.2205862386144309E-2</v>
      </c>
      <c r="AH43" s="3">
        <f t="shared" si="52"/>
        <v>5.0557548518328201E-2</v>
      </c>
      <c r="AI43" s="3">
        <f t="shared" si="53"/>
        <v>16.156752100281068</v>
      </c>
      <c r="AJ43" s="3">
        <f t="shared" si="54"/>
        <v>1.2215158615425346</v>
      </c>
      <c r="AK43" s="3">
        <v>1</v>
      </c>
      <c r="AL43" s="3">
        <v>0.39</v>
      </c>
      <c r="AM43" s="3">
        <f t="shared" si="55"/>
        <v>0.12361141432393083</v>
      </c>
      <c r="AN43" s="3">
        <f t="shared" si="56"/>
        <v>7.3</v>
      </c>
      <c r="AO43" s="3">
        <f t="shared" si="19"/>
        <v>3.2850258391912544E-2</v>
      </c>
      <c r="AP43" s="3">
        <f t="shared" si="57"/>
        <v>3.3600258391912545E-2</v>
      </c>
    </row>
    <row r="44" spans="5:42" x14ac:dyDescent="0.25">
      <c r="E44" s="1">
        <f t="shared" si="31"/>
        <v>4.9009850068578498</v>
      </c>
      <c r="F44" s="1">
        <f t="shared" si="32"/>
        <v>5.0622859867309702E-2</v>
      </c>
      <c r="G44" s="1">
        <f t="shared" si="33"/>
        <v>1.2205862386144309E-2</v>
      </c>
      <c r="H44" s="1">
        <f t="shared" si="58"/>
        <v>0.13246745505757596</v>
      </c>
      <c r="I44" s="1">
        <f t="shared" si="35"/>
        <v>116.78268412177837</v>
      </c>
      <c r="J44" s="1">
        <f t="shared" si="59"/>
        <v>3.9618177646126029</v>
      </c>
      <c r="K44" s="1">
        <f t="shared" si="30"/>
        <v>10</v>
      </c>
      <c r="L44" s="1">
        <v>0.4</v>
      </c>
      <c r="M44" s="1">
        <f t="shared" si="37"/>
        <v>0</v>
      </c>
      <c r="N44" s="1">
        <f t="shared" si="60"/>
        <v>73</v>
      </c>
      <c r="O44" s="1">
        <f t="shared" si="26"/>
        <v>0</v>
      </c>
      <c r="P44" s="1">
        <f t="shared" si="39"/>
        <v>7.5000000000000002E-4</v>
      </c>
      <c r="R44" s="2">
        <f t="shared" si="40"/>
        <v>4.9009850068578498</v>
      </c>
      <c r="S44" s="2">
        <f t="shared" si="41"/>
        <v>5.0622859867309702E-2</v>
      </c>
      <c r="T44" s="2">
        <f t="shared" si="42"/>
        <v>1.2205862386144309E-2</v>
      </c>
      <c r="U44" s="2">
        <f t="shared" si="43"/>
        <v>9.9419513080161448E-2</v>
      </c>
      <c r="V44" s="2">
        <f t="shared" si="44"/>
        <v>65.344713824989668</v>
      </c>
      <c r="W44" s="2">
        <f t="shared" si="45"/>
        <v>2.8014282071829006</v>
      </c>
      <c r="X44" s="2">
        <v>5</v>
      </c>
      <c r="Y44" s="2">
        <v>0.4</v>
      </c>
      <c r="Z44" s="2">
        <f t="shared" si="46"/>
        <v>0</v>
      </c>
      <c r="AA44" s="2">
        <f t="shared" si="47"/>
        <v>36.5</v>
      </c>
      <c r="AB44" s="2">
        <f t="shared" si="10"/>
        <v>0</v>
      </c>
      <c r="AC44" s="2">
        <f t="shared" si="48"/>
        <v>7.5000000000000002E-4</v>
      </c>
      <c r="AE44" s="3">
        <f t="shared" si="49"/>
        <v>4.9009850068578498</v>
      </c>
      <c r="AF44" s="3">
        <f t="shared" si="50"/>
        <v>5.0622859867309702E-2</v>
      </c>
      <c r="AG44" s="3">
        <f t="shared" si="51"/>
        <v>1.2205862386144309E-2</v>
      </c>
      <c r="AH44" s="3">
        <f t="shared" si="52"/>
        <v>5.1853895916234051E-2</v>
      </c>
      <c r="AI44" s="3">
        <f t="shared" si="53"/>
        <v>17.047865457231893</v>
      </c>
      <c r="AJ44" s="3">
        <f t="shared" si="54"/>
        <v>1.2528367810692662</v>
      </c>
      <c r="AK44" s="3">
        <v>1</v>
      </c>
      <c r="AL44" s="3">
        <v>0.4</v>
      </c>
      <c r="AM44" s="3">
        <f t="shared" si="55"/>
        <v>0.11116778156184001</v>
      </c>
      <c r="AN44" s="3">
        <f t="shared" si="56"/>
        <v>7.3</v>
      </c>
      <c r="AO44" s="3">
        <f t="shared" si="19"/>
        <v>2.7102847551357404E-2</v>
      </c>
      <c r="AP44" s="3">
        <f t="shared" si="57"/>
        <v>2.7852847551357404E-2</v>
      </c>
    </row>
    <row r="45" spans="5:42" x14ac:dyDescent="0.25">
      <c r="E45" s="1">
        <f t="shared" si="31"/>
        <v>4.9009850068578498</v>
      </c>
      <c r="F45" s="1">
        <f t="shared" si="32"/>
        <v>5.0622859867309702E-2</v>
      </c>
      <c r="G45" s="1">
        <f t="shared" si="33"/>
        <v>1.2205862386144309E-2</v>
      </c>
      <c r="H45" s="1">
        <f t="shared" si="58"/>
        <v>0.13577914143401537</v>
      </c>
      <c r="I45" s="1">
        <f t="shared" si="35"/>
        <v>122.74543250544346</v>
      </c>
      <c r="J45" s="1">
        <f t="shared" si="59"/>
        <v>4.060863208727918</v>
      </c>
      <c r="K45" s="1">
        <f t="shared" si="30"/>
        <v>10</v>
      </c>
      <c r="L45" s="1">
        <v>0.41</v>
      </c>
      <c r="M45" s="1">
        <f t="shared" si="37"/>
        <v>0</v>
      </c>
      <c r="N45" s="1">
        <f t="shared" si="60"/>
        <v>73</v>
      </c>
      <c r="O45" s="1">
        <f t="shared" si="26"/>
        <v>0</v>
      </c>
      <c r="P45" s="1">
        <f t="shared" si="39"/>
        <v>7.5000000000000002E-4</v>
      </c>
      <c r="R45" s="2">
        <f t="shared" si="40"/>
        <v>4.9009850068578498</v>
      </c>
      <c r="S45" s="2">
        <f t="shared" si="41"/>
        <v>5.0622859867309702E-2</v>
      </c>
      <c r="T45" s="2">
        <f t="shared" si="42"/>
        <v>1.2205862386144309E-2</v>
      </c>
      <c r="U45" s="2">
        <f t="shared" si="43"/>
        <v>0.10190500090716549</v>
      </c>
      <c r="V45" s="2">
        <f t="shared" si="44"/>
        <v>68.703414962379782</v>
      </c>
      <c r="W45" s="2">
        <f t="shared" si="45"/>
        <v>2.871463912362473</v>
      </c>
      <c r="X45" s="2">
        <v>5</v>
      </c>
      <c r="Y45" s="2">
        <v>0.41</v>
      </c>
      <c r="Z45" s="2">
        <f t="shared" si="46"/>
        <v>0</v>
      </c>
      <c r="AA45" s="2">
        <f t="shared" si="47"/>
        <v>36.5</v>
      </c>
      <c r="AB45" s="2">
        <f t="shared" si="10"/>
        <v>0</v>
      </c>
      <c r="AC45" s="2">
        <f t="shared" si="48"/>
        <v>7.5000000000000002E-4</v>
      </c>
      <c r="AE45" s="3">
        <f t="shared" si="49"/>
        <v>4.9009850068578498</v>
      </c>
      <c r="AF45" s="3">
        <f t="shared" si="50"/>
        <v>5.0622859867309702E-2</v>
      </c>
      <c r="AG45" s="3">
        <f t="shared" si="51"/>
        <v>1.2205862386144309E-2</v>
      </c>
      <c r="AH45" s="3">
        <f t="shared" si="52"/>
        <v>5.3150243314139894E-2</v>
      </c>
      <c r="AI45" s="3">
        <f t="shared" si="53"/>
        <v>17.961538646004254</v>
      </c>
      <c r="AJ45" s="3">
        <f t="shared" si="54"/>
        <v>1.2841577005959977</v>
      </c>
      <c r="AK45" s="3">
        <v>1</v>
      </c>
      <c r="AL45" s="3">
        <v>0.41</v>
      </c>
      <c r="AM45" s="3">
        <f t="shared" si="55"/>
        <v>9.8402151448969966E-2</v>
      </c>
      <c r="AN45" s="3">
        <f t="shared" si="56"/>
        <v>7.3</v>
      </c>
      <c r="AO45" s="3">
        <f t="shared" si="19"/>
        <v>2.1676686518555054E-2</v>
      </c>
      <c r="AP45" s="3">
        <f t="shared" si="57"/>
        <v>2.2426686518555054E-2</v>
      </c>
    </row>
    <row r="46" spans="5:42" x14ac:dyDescent="0.25">
      <c r="E46" s="1">
        <f t="shared" si="31"/>
        <v>4.9009850068578498</v>
      </c>
      <c r="F46" s="1">
        <f t="shared" si="32"/>
        <v>5.0622859867309702E-2</v>
      </c>
      <c r="G46" s="1">
        <f t="shared" si="33"/>
        <v>1.2205862386144309E-2</v>
      </c>
      <c r="H46" s="1">
        <f t="shared" si="58"/>
        <v>0.13909082781045473</v>
      </c>
      <c r="I46" s="1">
        <f t="shared" si="35"/>
        <v>128.85540924426064</v>
      </c>
      <c r="J46" s="1">
        <f t="shared" si="59"/>
        <v>4.1599086528432325</v>
      </c>
      <c r="K46" s="1">
        <f t="shared" si="30"/>
        <v>10</v>
      </c>
      <c r="L46" s="1">
        <v>0.42</v>
      </c>
      <c r="M46" s="1">
        <f t="shared" si="37"/>
        <v>0</v>
      </c>
      <c r="N46" s="1">
        <f t="shared" si="60"/>
        <v>73</v>
      </c>
      <c r="O46" s="1">
        <f t="shared" si="26"/>
        <v>0</v>
      </c>
      <c r="P46" s="1">
        <f t="shared" si="39"/>
        <v>7.5000000000000002E-4</v>
      </c>
      <c r="R46" s="2">
        <f t="shared" si="40"/>
        <v>4.9009850068578498</v>
      </c>
      <c r="S46" s="2">
        <f t="shared" si="41"/>
        <v>5.0622859867309702E-2</v>
      </c>
      <c r="T46" s="2">
        <f t="shared" si="42"/>
        <v>1.2205862386144309E-2</v>
      </c>
      <c r="U46" s="2">
        <f t="shared" si="43"/>
        <v>0.10439048873416951</v>
      </c>
      <c r="V46" s="2">
        <f t="shared" si="44"/>
        <v>72.145046992051093</v>
      </c>
      <c r="W46" s="2">
        <f t="shared" si="45"/>
        <v>2.9414996175420454</v>
      </c>
      <c r="X46" s="2">
        <v>5</v>
      </c>
      <c r="Y46" s="2">
        <v>0.42</v>
      </c>
      <c r="Z46" s="2">
        <f t="shared" si="46"/>
        <v>0</v>
      </c>
      <c r="AA46" s="2">
        <f t="shared" si="47"/>
        <v>36.5</v>
      </c>
      <c r="AB46" s="2">
        <f t="shared" si="10"/>
        <v>0</v>
      </c>
      <c r="AC46" s="2">
        <f t="shared" si="48"/>
        <v>7.5000000000000002E-4</v>
      </c>
      <c r="AE46" s="3">
        <f t="shared" si="49"/>
        <v>4.9009850068578498</v>
      </c>
      <c r="AF46" s="3">
        <f t="shared" si="50"/>
        <v>5.0622859867309702E-2</v>
      </c>
      <c r="AG46" s="3">
        <f t="shared" si="51"/>
        <v>1.2205862386144309E-2</v>
      </c>
      <c r="AH46" s="3">
        <f t="shared" si="52"/>
        <v>5.4446590712045752E-2</v>
      </c>
      <c r="AI46" s="3">
        <f t="shared" si="53"/>
        <v>18.89777166659816</v>
      </c>
      <c r="AJ46" s="3">
        <f t="shared" si="54"/>
        <v>1.3154786201227293</v>
      </c>
      <c r="AK46" s="3">
        <v>1</v>
      </c>
      <c r="AL46" s="3">
        <v>0.42</v>
      </c>
      <c r="AM46" s="3">
        <f t="shared" si="55"/>
        <v>8.531703300615244E-2</v>
      </c>
      <c r="AN46" s="3">
        <f t="shared" si="56"/>
        <v>7.3</v>
      </c>
      <c r="AO46" s="3">
        <f t="shared" si="19"/>
        <v>1.6644726177812E-2</v>
      </c>
      <c r="AP46" s="3">
        <f t="shared" si="57"/>
        <v>1.7394726177812E-2</v>
      </c>
    </row>
    <row r="47" spans="5:42" x14ac:dyDescent="0.25">
      <c r="E47" s="1">
        <f t="shared" si="31"/>
        <v>4.9009850068578498</v>
      </c>
      <c r="F47" s="1">
        <f t="shared" si="32"/>
        <v>5.0622859867309702E-2</v>
      </c>
      <c r="G47" s="1">
        <f t="shared" si="33"/>
        <v>1.2205862386144309E-2</v>
      </c>
      <c r="H47" s="1">
        <f t="shared" si="58"/>
        <v>0.14240251418689415</v>
      </c>
      <c r="I47" s="1">
        <f t="shared" si="35"/>
        <v>135.11261433823012</v>
      </c>
      <c r="J47" s="1">
        <f t="shared" si="59"/>
        <v>4.258954096958548</v>
      </c>
      <c r="K47" s="1">
        <f t="shared" si="30"/>
        <v>10</v>
      </c>
      <c r="L47" s="1">
        <v>0.43</v>
      </c>
      <c r="M47" s="1">
        <f t="shared" si="37"/>
        <v>0</v>
      </c>
      <c r="N47" s="1">
        <f t="shared" si="60"/>
        <v>73</v>
      </c>
      <c r="O47" s="1">
        <f t="shared" si="26"/>
        <v>0</v>
      </c>
      <c r="P47" s="1">
        <f t="shared" si="39"/>
        <v>7.5000000000000002E-4</v>
      </c>
      <c r="R47" s="2">
        <f t="shared" si="40"/>
        <v>4.9009850068578498</v>
      </c>
      <c r="S47" s="2">
        <f t="shared" si="41"/>
        <v>5.0622859867309702E-2</v>
      </c>
      <c r="T47" s="2">
        <f t="shared" si="42"/>
        <v>1.2205862386144309E-2</v>
      </c>
      <c r="U47" s="2">
        <f t="shared" si="43"/>
        <v>0.10687597656117356</v>
      </c>
      <c r="V47" s="2">
        <f t="shared" si="44"/>
        <v>75.669609914003686</v>
      </c>
      <c r="W47" s="2">
        <f t="shared" si="45"/>
        <v>3.0115353227216182</v>
      </c>
      <c r="X47" s="2">
        <v>5</v>
      </c>
      <c r="Y47" s="2">
        <v>0.43</v>
      </c>
      <c r="Z47" s="2">
        <f t="shared" si="46"/>
        <v>0</v>
      </c>
      <c r="AA47" s="2">
        <f t="shared" si="47"/>
        <v>36.5</v>
      </c>
      <c r="AB47" s="2">
        <f t="shared" si="10"/>
        <v>0</v>
      </c>
      <c r="AC47" s="2">
        <f t="shared" si="48"/>
        <v>7.5000000000000002E-4</v>
      </c>
      <c r="AE47" s="3">
        <f t="shared" si="49"/>
        <v>4.9009850068578498</v>
      </c>
      <c r="AF47" s="3">
        <f t="shared" si="50"/>
        <v>5.0622859867309702E-2</v>
      </c>
      <c r="AG47" s="3">
        <f t="shared" si="51"/>
        <v>1.2205862386144309E-2</v>
      </c>
      <c r="AH47" s="3">
        <f t="shared" si="52"/>
        <v>5.5742938109951595E-2</v>
      </c>
      <c r="AI47" s="3">
        <f t="shared" si="53"/>
        <v>19.856564519013599</v>
      </c>
      <c r="AJ47" s="3">
        <f t="shared" si="54"/>
        <v>1.346799539649461</v>
      </c>
      <c r="AK47" s="3">
        <v>1</v>
      </c>
      <c r="AL47" s="3">
        <v>0.43</v>
      </c>
      <c r="AM47" s="3">
        <f t="shared" si="55"/>
        <v>7.1914028321761247E-2</v>
      </c>
      <c r="AN47" s="3">
        <f t="shared" si="56"/>
        <v>7.3</v>
      </c>
      <c r="AO47" s="3">
        <f t="shared" si="19"/>
        <v>1.2087957016117021E-2</v>
      </c>
      <c r="AP47" s="3">
        <f t="shared" si="57"/>
        <v>1.2837957016117021E-2</v>
      </c>
    </row>
    <row r="48" spans="5:42" x14ac:dyDescent="0.25">
      <c r="E48" s="1">
        <f t="shared" si="31"/>
        <v>4.9009850068578498</v>
      </c>
      <c r="F48" s="1">
        <f t="shared" si="32"/>
        <v>5.0622859867309702E-2</v>
      </c>
      <c r="G48" s="1">
        <f t="shared" si="33"/>
        <v>1.2205862386144309E-2</v>
      </c>
      <c r="H48" s="1">
        <f t="shared" si="58"/>
        <v>0.14571420056333359</v>
      </c>
      <c r="I48" s="1">
        <f t="shared" si="35"/>
        <v>141.51704778735191</v>
      </c>
      <c r="J48" s="1">
        <f t="shared" si="59"/>
        <v>4.3579995410738634</v>
      </c>
      <c r="K48" s="1">
        <f t="shared" si="30"/>
        <v>10</v>
      </c>
      <c r="L48" s="1">
        <v>0.44</v>
      </c>
      <c r="M48" s="1">
        <f t="shared" si="37"/>
        <v>0</v>
      </c>
      <c r="N48" s="1">
        <f t="shared" si="60"/>
        <v>73</v>
      </c>
      <c r="O48" s="1">
        <f t="shared" si="26"/>
        <v>0</v>
      </c>
      <c r="P48" s="1">
        <f t="shared" si="39"/>
        <v>7.5000000000000002E-4</v>
      </c>
      <c r="R48" s="2">
        <f t="shared" si="40"/>
        <v>4.9009850068578498</v>
      </c>
      <c r="S48" s="2">
        <f t="shared" si="41"/>
        <v>5.0622859867309702E-2</v>
      </c>
      <c r="T48" s="2">
        <f t="shared" si="42"/>
        <v>1.2205862386144309E-2</v>
      </c>
      <c r="U48" s="2">
        <f t="shared" si="43"/>
        <v>0.10936146438817761</v>
      </c>
      <c r="V48" s="2">
        <f t="shared" si="44"/>
        <v>79.27710372823752</v>
      </c>
      <c r="W48" s="2">
        <f t="shared" si="45"/>
        <v>3.0815710279011905</v>
      </c>
      <c r="X48" s="2">
        <v>5</v>
      </c>
      <c r="Y48" s="2">
        <v>0.44</v>
      </c>
      <c r="Z48" s="2">
        <f t="shared" si="46"/>
        <v>0</v>
      </c>
      <c r="AA48" s="2">
        <f t="shared" si="47"/>
        <v>36.5</v>
      </c>
      <c r="AB48" s="2">
        <f t="shared" si="10"/>
        <v>0</v>
      </c>
      <c r="AC48" s="2">
        <f t="shared" si="48"/>
        <v>7.5000000000000002E-4</v>
      </c>
      <c r="AE48" s="3">
        <f t="shared" si="49"/>
        <v>4.9009850068578498</v>
      </c>
      <c r="AF48" s="3">
        <f t="shared" si="50"/>
        <v>5.0622859867309702E-2</v>
      </c>
      <c r="AG48" s="3">
        <f t="shared" si="51"/>
        <v>1.2205862386144309E-2</v>
      </c>
      <c r="AH48" s="3">
        <f t="shared" si="52"/>
        <v>5.7039285507857453E-2</v>
      </c>
      <c r="AI48" s="3">
        <f t="shared" si="53"/>
        <v>20.837917203250591</v>
      </c>
      <c r="AJ48" s="3">
        <f t="shared" si="54"/>
        <v>1.3781204591761926</v>
      </c>
      <c r="AK48" s="3">
        <v>1</v>
      </c>
      <c r="AL48" s="3">
        <v>0.44</v>
      </c>
      <c r="AM48" s="3">
        <f t="shared" si="55"/>
        <v>5.8194139473362654E-2</v>
      </c>
      <c r="AN48" s="3">
        <f t="shared" si="56"/>
        <v>7.3</v>
      </c>
      <c r="AO48" s="3">
        <f t="shared" si="19"/>
        <v>8.0967085811713604E-3</v>
      </c>
      <c r="AP48" s="3">
        <f t="shared" si="57"/>
        <v>8.846708581171361E-3</v>
      </c>
    </row>
    <row r="49" spans="5:42" x14ac:dyDescent="0.25">
      <c r="E49" s="1">
        <f t="shared" si="31"/>
        <v>4.9009850068578498</v>
      </c>
      <c r="F49" s="1">
        <f t="shared" si="32"/>
        <v>5.0622859867309702E-2</v>
      </c>
      <c r="G49" s="1">
        <f t="shared" si="33"/>
        <v>1.2205862386144309E-2</v>
      </c>
      <c r="H49" s="1">
        <f t="shared" si="58"/>
        <v>0.14902588693977295</v>
      </c>
      <c r="I49" s="1">
        <f t="shared" si="35"/>
        <v>148.06870959162578</v>
      </c>
      <c r="J49" s="1">
        <f t="shared" si="59"/>
        <v>4.457044985189178</v>
      </c>
      <c r="K49" s="1">
        <f t="shared" si="30"/>
        <v>10</v>
      </c>
      <c r="L49" s="1">
        <v>0.45</v>
      </c>
      <c r="M49" s="1">
        <f t="shared" si="37"/>
        <v>0</v>
      </c>
      <c r="N49" s="1">
        <f t="shared" si="60"/>
        <v>73</v>
      </c>
      <c r="O49" s="1">
        <f t="shared" si="26"/>
        <v>0</v>
      </c>
      <c r="P49" s="1">
        <f t="shared" si="39"/>
        <v>7.5000000000000002E-4</v>
      </c>
      <c r="R49" s="2">
        <f t="shared" si="40"/>
        <v>4.9009850068578498</v>
      </c>
      <c r="S49" s="2">
        <f t="shared" si="41"/>
        <v>5.0622859867309702E-2</v>
      </c>
      <c r="T49" s="2">
        <f t="shared" si="42"/>
        <v>1.2205862386144309E-2</v>
      </c>
      <c r="U49" s="2">
        <f t="shared" si="43"/>
        <v>0.11184695221518162</v>
      </c>
      <c r="V49" s="2">
        <f t="shared" si="44"/>
        <v>82.967528434752538</v>
      </c>
      <c r="W49" s="2">
        <f t="shared" si="45"/>
        <v>3.1516067330807629</v>
      </c>
      <c r="X49" s="2">
        <v>5</v>
      </c>
      <c r="Y49" s="2">
        <v>0.45</v>
      </c>
      <c r="Z49" s="2">
        <f t="shared" si="46"/>
        <v>0</v>
      </c>
      <c r="AA49" s="2">
        <f t="shared" si="47"/>
        <v>36.5</v>
      </c>
      <c r="AB49" s="2">
        <f t="shared" si="10"/>
        <v>0</v>
      </c>
      <c r="AC49" s="2">
        <f t="shared" si="48"/>
        <v>7.5000000000000002E-4</v>
      </c>
      <c r="AE49" s="3">
        <f t="shared" si="49"/>
        <v>4.9009850068578498</v>
      </c>
      <c r="AF49" s="3">
        <f t="shared" si="50"/>
        <v>5.0622859867309702E-2</v>
      </c>
      <c r="AG49" s="3">
        <f t="shared" si="51"/>
        <v>1.2205862386144309E-2</v>
      </c>
      <c r="AH49" s="3">
        <f t="shared" si="52"/>
        <v>5.8335632905763303E-2</v>
      </c>
      <c r="AI49" s="3">
        <f t="shared" si="53"/>
        <v>21.841829719309114</v>
      </c>
      <c r="AJ49" s="3">
        <f t="shared" si="54"/>
        <v>1.4094413787029243</v>
      </c>
      <c r="AK49" s="3">
        <v>1</v>
      </c>
      <c r="AL49" s="3">
        <v>0.45</v>
      </c>
      <c r="AM49" s="3">
        <f t="shared" si="55"/>
        <v>4.4157979723680504E-2</v>
      </c>
      <c r="AN49" s="3">
        <f t="shared" si="56"/>
        <v>7.3</v>
      </c>
      <c r="AO49" s="3">
        <f t="shared" si="19"/>
        <v>4.772014124048765E-3</v>
      </c>
      <c r="AP49" s="3">
        <f t="shared" si="57"/>
        <v>5.5220141240487648E-3</v>
      </c>
    </row>
    <row r="50" spans="5:42" x14ac:dyDescent="0.25">
      <c r="E50" s="1">
        <f t="shared" si="31"/>
        <v>4.9009850068578498</v>
      </c>
      <c r="F50" s="1">
        <f t="shared" si="32"/>
        <v>5.0622859867309702E-2</v>
      </c>
      <c r="G50" s="1">
        <f t="shared" si="33"/>
        <v>1.2205862386144309E-2</v>
      </c>
      <c r="H50" s="1">
        <f t="shared" si="58"/>
        <v>0.15233757331621237</v>
      </c>
      <c r="I50" s="1">
        <f t="shared" si="35"/>
        <v>154.76759975105196</v>
      </c>
      <c r="J50" s="1">
        <f t="shared" si="59"/>
        <v>4.5560904293044935</v>
      </c>
      <c r="K50" s="1">
        <f t="shared" si="30"/>
        <v>10</v>
      </c>
      <c r="L50" s="1">
        <v>0.46</v>
      </c>
      <c r="M50" s="1">
        <f t="shared" si="37"/>
        <v>0</v>
      </c>
      <c r="N50" s="1">
        <f t="shared" si="60"/>
        <v>73</v>
      </c>
      <c r="O50" s="1">
        <f t="shared" si="26"/>
        <v>0</v>
      </c>
      <c r="P50" s="1">
        <f t="shared" si="39"/>
        <v>7.5000000000000002E-4</v>
      </c>
      <c r="R50" s="2">
        <f t="shared" si="40"/>
        <v>4.9009850068578498</v>
      </c>
      <c r="S50" s="2">
        <f t="shared" si="41"/>
        <v>5.0622859867309702E-2</v>
      </c>
      <c r="T50" s="2">
        <f t="shared" si="42"/>
        <v>1.2205862386144309E-2</v>
      </c>
      <c r="U50" s="2">
        <f t="shared" si="43"/>
        <v>0.11433244004218567</v>
      </c>
      <c r="V50" s="2">
        <f t="shared" si="44"/>
        <v>86.740884033548824</v>
      </c>
      <c r="W50" s="2">
        <f t="shared" si="45"/>
        <v>3.2216424382603357</v>
      </c>
      <c r="X50" s="2">
        <v>5</v>
      </c>
      <c r="Y50" s="2">
        <v>0.46</v>
      </c>
      <c r="Z50" s="2">
        <f t="shared" si="46"/>
        <v>0</v>
      </c>
      <c r="AA50" s="2">
        <f t="shared" si="47"/>
        <v>36.5</v>
      </c>
      <c r="AB50" s="2">
        <f t="shared" si="10"/>
        <v>0</v>
      </c>
      <c r="AC50" s="2">
        <f t="shared" si="48"/>
        <v>7.5000000000000002E-4</v>
      </c>
      <c r="AE50" s="3">
        <f t="shared" si="49"/>
        <v>4.9009850068578498</v>
      </c>
      <c r="AF50" s="3">
        <f t="shared" si="50"/>
        <v>5.0622859867309702E-2</v>
      </c>
      <c r="AG50" s="3">
        <f t="shared" si="51"/>
        <v>1.2205862386144309E-2</v>
      </c>
      <c r="AH50" s="3">
        <f t="shared" si="52"/>
        <v>5.9631980303669146E-2</v>
      </c>
      <c r="AI50" s="3">
        <f t="shared" si="53"/>
        <v>22.86830206718917</v>
      </c>
      <c r="AJ50" s="3">
        <f t="shared" si="54"/>
        <v>1.440762298229656</v>
      </c>
      <c r="AK50" s="3">
        <v>1</v>
      </c>
      <c r="AL50" s="3">
        <v>0.46</v>
      </c>
      <c r="AM50" s="3">
        <f t="shared" si="55"/>
        <v>2.9805915708661361E-2</v>
      </c>
      <c r="AN50" s="3">
        <f t="shared" si="56"/>
        <v>7.3</v>
      </c>
      <c r="AO50" s="3">
        <f t="shared" si="19"/>
        <v>2.2270810508547138E-3</v>
      </c>
      <c r="AP50" s="3">
        <f t="shared" si="57"/>
        <v>2.977081050854714E-3</v>
      </c>
    </row>
    <row r="51" spans="5:42" x14ac:dyDescent="0.25">
      <c r="E51" s="1">
        <f t="shared" si="31"/>
        <v>4.9009850068578498</v>
      </c>
      <c r="F51" s="1">
        <f t="shared" si="32"/>
        <v>5.0622859867309702E-2</v>
      </c>
      <c r="G51" s="1">
        <f t="shared" si="33"/>
        <v>1.2205862386144309E-2</v>
      </c>
      <c r="H51" s="1">
        <f t="shared" si="58"/>
        <v>0.15564925969265175</v>
      </c>
      <c r="I51" s="1">
        <f t="shared" si="35"/>
        <v>161.6137182656303</v>
      </c>
      <c r="J51" s="1">
        <f t="shared" si="59"/>
        <v>4.6551358734198081</v>
      </c>
      <c r="K51" s="1">
        <f t="shared" si="30"/>
        <v>10</v>
      </c>
      <c r="L51" s="1">
        <v>0.47</v>
      </c>
      <c r="M51" s="1">
        <f t="shared" si="37"/>
        <v>0</v>
      </c>
      <c r="N51" s="1">
        <f t="shared" si="60"/>
        <v>73</v>
      </c>
      <c r="O51" s="1">
        <f t="shared" si="26"/>
        <v>0</v>
      </c>
      <c r="P51" s="1">
        <f t="shared" si="39"/>
        <v>7.5000000000000002E-4</v>
      </c>
      <c r="R51" s="2">
        <f t="shared" si="40"/>
        <v>4.9009850068578498</v>
      </c>
      <c r="S51" s="2">
        <f t="shared" si="41"/>
        <v>5.0622859867309702E-2</v>
      </c>
      <c r="T51" s="2">
        <f t="shared" si="42"/>
        <v>1.2205862386144309E-2</v>
      </c>
      <c r="U51" s="2">
        <f t="shared" si="43"/>
        <v>0.11681792786918971</v>
      </c>
      <c r="V51" s="2">
        <f t="shared" si="44"/>
        <v>90.597170524626364</v>
      </c>
      <c r="W51" s="2">
        <f t="shared" si="45"/>
        <v>3.2916781434399081</v>
      </c>
      <c r="X51" s="2">
        <v>5</v>
      </c>
      <c r="Y51" s="2">
        <v>0.47</v>
      </c>
      <c r="Z51" s="2">
        <f t="shared" si="46"/>
        <v>0</v>
      </c>
      <c r="AA51" s="2">
        <f t="shared" si="47"/>
        <v>36.5</v>
      </c>
      <c r="AB51" s="2">
        <f t="shared" si="10"/>
        <v>0</v>
      </c>
      <c r="AC51" s="2">
        <f t="shared" si="48"/>
        <v>7.5000000000000002E-4</v>
      </c>
      <c r="AE51" s="3">
        <f t="shared" si="49"/>
        <v>4.9009850068578498</v>
      </c>
      <c r="AF51" s="3">
        <f t="shared" si="50"/>
        <v>5.0622859867309702E-2</v>
      </c>
      <c r="AG51" s="3">
        <f t="shared" si="51"/>
        <v>1.2205862386144309E-2</v>
      </c>
      <c r="AH51" s="3">
        <f t="shared" si="52"/>
        <v>6.0928327701575004E-2</v>
      </c>
      <c r="AI51" s="3">
        <f t="shared" si="53"/>
        <v>23.917334246890778</v>
      </c>
      <c r="AJ51" s="3">
        <f t="shared" si="54"/>
        <v>1.4720832177563876</v>
      </c>
      <c r="AK51" s="3">
        <v>1</v>
      </c>
      <c r="AL51" s="3">
        <v>0.47</v>
      </c>
      <c r="AM51" s="3">
        <f t="shared" si="55"/>
        <v>1.5138161082709994E-2</v>
      </c>
      <c r="AN51" s="3">
        <f t="shared" si="56"/>
        <v>7.3</v>
      </c>
      <c r="AO51" s="3">
        <f t="shared" si="19"/>
        <v>5.8890492229116186E-4</v>
      </c>
      <c r="AP51" s="3">
        <f t="shared" si="57"/>
        <v>1.338904922291162E-3</v>
      </c>
    </row>
    <row r="52" spans="5:42" x14ac:dyDescent="0.25">
      <c r="E52" s="1">
        <f t="shared" si="31"/>
        <v>4.9009850068578498</v>
      </c>
      <c r="F52" s="1">
        <f t="shared" si="32"/>
        <v>5.0622859867309702E-2</v>
      </c>
      <c r="G52" s="1">
        <f t="shared" si="33"/>
        <v>1.2205862386144309E-2</v>
      </c>
      <c r="H52" s="1">
        <f t="shared" si="58"/>
        <v>0.15896094606909117</v>
      </c>
      <c r="I52" s="1">
        <f t="shared" si="35"/>
        <v>168.60706513536093</v>
      </c>
      <c r="J52" s="1">
        <f t="shared" si="59"/>
        <v>4.7541813175351235</v>
      </c>
      <c r="K52" s="1">
        <f t="shared" si="30"/>
        <v>10</v>
      </c>
      <c r="L52" s="1">
        <v>0.48</v>
      </c>
      <c r="M52" s="1">
        <f t="shared" si="37"/>
        <v>0</v>
      </c>
      <c r="N52" s="1">
        <f t="shared" si="60"/>
        <v>73</v>
      </c>
      <c r="O52" s="1">
        <f t="shared" si="26"/>
        <v>0</v>
      </c>
      <c r="P52" s="1">
        <f t="shared" si="39"/>
        <v>7.5000000000000002E-4</v>
      </c>
      <c r="R52" s="2">
        <f t="shared" si="40"/>
        <v>4.9009850068578498</v>
      </c>
      <c r="S52" s="2">
        <f t="shared" si="41"/>
        <v>5.0622859867309702E-2</v>
      </c>
      <c r="T52" s="2">
        <f t="shared" si="42"/>
        <v>1.2205862386144309E-2</v>
      </c>
      <c r="U52" s="2">
        <f t="shared" si="43"/>
        <v>0.11930341569619374</v>
      </c>
      <c r="V52" s="2">
        <f t="shared" si="44"/>
        <v>94.536387907985116</v>
      </c>
      <c r="W52" s="2">
        <f t="shared" si="45"/>
        <v>3.3617138486194804</v>
      </c>
      <c r="X52" s="2">
        <v>5</v>
      </c>
      <c r="Y52" s="2">
        <v>0.48</v>
      </c>
      <c r="Z52" s="2">
        <f t="shared" si="46"/>
        <v>0</v>
      </c>
      <c r="AA52" s="2">
        <f t="shared" si="47"/>
        <v>36.5</v>
      </c>
      <c r="AB52" s="2">
        <f t="shared" si="10"/>
        <v>0</v>
      </c>
      <c r="AC52" s="2">
        <f t="shared" si="48"/>
        <v>7.5000000000000002E-4</v>
      </c>
      <c r="AE52" s="3">
        <f t="shared" si="49"/>
        <v>4.9009850068578498</v>
      </c>
      <c r="AF52" s="3">
        <f t="shared" si="50"/>
        <v>5.0622859867309702E-2</v>
      </c>
      <c r="AG52" s="3">
        <f t="shared" si="51"/>
        <v>1.2205862386144309E-2</v>
      </c>
      <c r="AH52" s="3">
        <f t="shared" si="52"/>
        <v>6.2224675099480854E-2</v>
      </c>
      <c r="AI52" s="3">
        <f t="shared" si="53"/>
        <v>24.988926258413919</v>
      </c>
      <c r="AJ52" s="3">
        <f t="shared" si="54"/>
        <v>1.5034041372831193</v>
      </c>
      <c r="AK52" s="3">
        <v>1</v>
      </c>
      <c r="AL52" s="3">
        <v>0.48</v>
      </c>
      <c r="AM52" s="3">
        <f t="shared" si="55"/>
        <v>1.5483682632980422E-4</v>
      </c>
      <c r="AN52" s="3">
        <f t="shared" si="56"/>
        <v>7.3</v>
      </c>
      <c r="AO52" s="3">
        <f t="shared" si="19"/>
        <v>6.3203518486724812E-8</v>
      </c>
      <c r="AP52" s="3">
        <f t="shared" si="57"/>
        <v>7.5006320351848671E-4</v>
      </c>
    </row>
    <row r="53" spans="5:42" x14ac:dyDescent="0.25">
      <c r="E53" s="1">
        <f t="shared" si="31"/>
        <v>4.9009850068578498</v>
      </c>
      <c r="F53" s="1">
        <f t="shared" si="32"/>
        <v>5.0622859867309702E-2</v>
      </c>
      <c r="G53" s="1">
        <f t="shared" si="33"/>
        <v>1.2205862386144309E-2</v>
      </c>
      <c r="H53" s="1">
        <f t="shared" si="58"/>
        <v>0.16227263244553056</v>
      </c>
      <c r="I53" s="1">
        <f t="shared" si="35"/>
        <v>175.74764036024371</v>
      </c>
      <c r="J53" s="1">
        <f t="shared" si="59"/>
        <v>4.8532267616504381</v>
      </c>
      <c r="K53" s="1">
        <f t="shared" si="30"/>
        <v>10</v>
      </c>
      <c r="L53" s="1">
        <v>0.49</v>
      </c>
      <c r="M53" s="1">
        <f t="shared" si="37"/>
        <v>0</v>
      </c>
      <c r="N53" s="1">
        <f t="shared" si="60"/>
        <v>73</v>
      </c>
      <c r="O53" s="1">
        <f t="shared" si="26"/>
        <v>0</v>
      </c>
      <c r="P53" s="1">
        <f t="shared" si="39"/>
        <v>7.5000000000000002E-4</v>
      </c>
      <c r="R53" s="2">
        <f t="shared" si="40"/>
        <v>4.9009850068578498</v>
      </c>
      <c r="S53" s="2">
        <f t="shared" si="41"/>
        <v>5.0622859867309702E-2</v>
      </c>
      <c r="T53" s="2">
        <f t="shared" si="42"/>
        <v>1.2205862386144309E-2</v>
      </c>
      <c r="U53" s="2">
        <f t="shared" si="43"/>
        <v>0.12178890352319778</v>
      </c>
      <c r="V53" s="2">
        <f t="shared" si="44"/>
        <v>98.558536183625137</v>
      </c>
      <c r="W53" s="2">
        <f t="shared" si="45"/>
        <v>3.4317495537990532</v>
      </c>
      <c r="X53" s="2">
        <v>5</v>
      </c>
      <c r="Y53" s="2">
        <v>0.49</v>
      </c>
      <c r="Z53" s="2">
        <f t="shared" si="46"/>
        <v>0</v>
      </c>
      <c r="AA53" s="2">
        <f t="shared" si="47"/>
        <v>36.5</v>
      </c>
      <c r="AB53" s="2">
        <f t="shared" si="10"/>
        <v>0</v>
      </c>
      <c r="AC53" s="2">
        <f t="shared" si="48"/>
        <v>7.5000000000000002E-4</v>
      </c>
      <c r="AE53" s="3">
        <f t="shared" si="49"/>
        <v>4.9009850068578498</v>
      </c>
      <c r="AF53" s="3">
        <f t="shared" si="50"/>
        <v>5.0622859867309702E-2</v>
      </c>
      <c r="AG53" s="3">
        <f t="shared" si="51"/>
        <v>1.2205862386144309E-2</v>
      </c>
      <c r="AH53" s="3">
        <f t="shared" si="52"/>
        <v>6.3521022497386712E-2</v>
      </c>
      <c r="AI53" s="3">
        <f t="shared" si="53"/>
        <v>26.083078101758613</v>
      </c>
      <c r="AJ53" s="3">
        <f t="shared" si="54"/>
        <v>1.5347250568098509</v>
      </c>
      <c r="AK53" s="3">
        <v>1</v>
      </c>
      <c r="AL53" s="3">
        <v>0.49</v>
      </c>
      <c r="AM53" s="3">
        <f t="shared" si="55"/>
        <v>0</v>
      </c>
      <c r="AN53" s="3">
        <f t="shared" si="56"/>
        <v>7.3</v>
      </c>
      <c r="AO53" s="3">
        <f t="shared" si="19"/>
        <v>0</v>
      </c>
      <c r="AP53" s="3">
        <f t="shared" si="57"/>
        <v>7.5000000000000002E-4</v>
      </c>
    </row>
    <row r="54" spans="5:42" x14ac:dyDescent="0.25">
      <c r="E54" s="1">
        <f t="shared" si="31"/>
        <v>4.9009850068578498</v>
      </c>
      <c r="F54" s="1">
        <f t="shared" si="32"/>
        <v>5.0622859867309702E-2</v>
      </c>
      <c r="G54" s="1">
        <f t="shared" si="33"/>
        <v>1.2205862386144309E-2</v>
      </c>
      <c r="H54" s="1">
        <f t="shared" si="58"/>
        <v>0.16558431882196964</v>
      </c>
      <c r="I54" s="1">
        <f t="shared" si="35"/>
        <v>183.03544394027804</v>
      </c>
      <c r="J54" s="1">
        <f t="shared" si="59"/>
        <v>4.9522722057657438</v>
      </c>
      <c r="K54" s="1">
        <f t="shared" si="30"/>
        <v>10</v>
      </c>
      <c r="L54" s="1">
        <v>0.499999999999999</v>
      </c>
      <c r="M54" s="1">
        <f t="shared" si="37"/>
        <v>0</v>
      </c>
      <c r="N54" s="1">
        <f t="shared" si="60"/>
        <v>73</v>
      </c>
      <c r="O54" s="1">
        <f t="shared" si="26"/>
        <v>0</v>
      </c>
      <c r="P54" s="1">
        <f t="shared" si="39"/>
        <v>7.5000000000000002E-4</v>
      </c>
      <c r="R54" s="2">
        <f t="shared" si="40"/>
        <v>4.9009850068578498</v>
      </c>
      <c r="S54" s="2">
        <f t="shared" si="41"/>
        <v>5.0622859867309702E-2</v>
      </c>
      <c r="T54" s="2">
        <f t="shared" si="42"/>
        <v>1.2205862386144309E-2</v>
      </c>
      <c r="U54" s="2">
        <f t="shared" si="43"/>
        <v>0.12427439135020156</v>
      </c>
      <c r="V54" s="2">
        <f t="shared" si="44"/>
        <v>102.66361535154594</v>
      </c>
      <c r="W54" s="2">
        <f t="shared" si="45"/>
        <v>3.5017852589786185</v>
      </c>
      <c r="X54" s="2">
        <v>5</v>
      </c>
      <c r="Y54" s="2">
        <v>0.499999999999999</v>
      </c>
      <c r="Z54" s="2">
        <f t="shared" si="46"/>
        <v>0</v>
      </c>
      <c r="AA54" s="2">
        <f t="shared" si="47"/>
        <v>36.5</v>
      </c>
      <c r="AB54" s="2">
        <f t="shared" si="10"/>
        <v>0</v>
      </c>
      <c r="AC54" s="2">
        <f t="shared" si="48"/>
        <v>7.5000000000000002E-4</v>
      </c>
      <c r="AE54" s="3">
        <f t="shared" si="49"/>
        <v>4.9009850068578498</v>
      </c>
      <c r="AF54" s="3">
        <f t="shared" si="50"/>
        <v>5.0622859867309702E-2</v>
      </c>
      <c r="AG54" s="3">
        <f t="shared" si="51"/>
        <v>1.2205862386144309E-2</v>
      </c>
      <c r="AH54" s="3">
        <f t="shared" si="52"/>
        <v>6.4817369895292423E-2</v>
      </c>
      <c r="AI54" s="3">
        <f t="shared" si="53"/>
        <v>27.199789776924714</v>
      </c>
      <c r="AJ54" s="3">
        <f t="shared" si="54"/>
        <v>1.5660459763365795</v>
      </c>
      <c r="AK54" s="3">
        <v>1</v>
      </c>
      <c r="AL54" s="3">
        <v>0.499999999999999</v>
      </c>
      <c r="AM54" s="3">
        <f t="shared" si="55"/>
        <v>0</v>
      </c>
      <c r="AN54" s="3">
        <f t="shared" si="56"/>
        <v>7.3</v>
      </c>
      <c r="AO54" s="3">
        <f t="shared" si="19"/>
        <v>0</v>
      </c>
      <c r="AP54" s="3">
        <f t="shared" si="57"/>
        <v>7.5000000000000002E-4</v>
      </c>
    </row>
    <row r="55" spans="5:42" x14ac:dyDescent="0.25">
      <c r="E55" s="1">
        <f t="shared" si="31"/>
        <v>4.9009850068578498</v>
      </c>
      <c r="F55" s="1">
        <f t="shared" si="32"/>
        <v>5.0622859867309702E-2</v>
      </c>
      <c r="G55" s="1">
        <f t="shared" si="33"/>
        <v>1.2205862386144309E-2</v>
      </c>
      <c r="H55" s="1">
        <f t="shared" si="58"/>
        <v>0.16889600519840903</v>
      </c>
      <c r="I55" s="1">
        <f t="shared" si="35"/>
        <v>190.47047587546527</v>
      </c>
      <c r="J55" s="1">
        <f t="shared" si="59"/>
        <v>5.0513176498810592</v>
      </c>
      <c r="K55" s="1">
        <f t="shared" si="30"/>
        <v>10</v>
      </c>
      <c r="L55" s="1">
        <v>0.50999999999999901</v>
      </c>
      <c r="M55" s="1">
        <f t="shared" si="37"/>
        <v>0</v>
      </c>
      <c r="N55" s="1">
        <f t="shared" si="60"/>
        <v>73</v>
      </c>
      <c r="O55" s="1">
        <f t="shared" si="26"/>
        <v>0</v>
      </c>
      <c r="P55" s="1">
        <f t="shared" si="39"/>
        <v>7.5000000000000002E-4</v>
      </c>
      <c r="R55" s="2">
        <f t="shared" si="40"/>
        <v>4.9009850068578498</v>
      </c>
      <c r="S55" s="2">
        <f t="shared" si="41"/>
        <v>5.0622859867309702E-2</v>
      </c>
      <c r="T55" s="2">
        <f t="shared" si="42"/>
        <v>1.2205862386144309E-2</v>
      </c>
      <c r="U55" s="2">
        <f t="shared" si="43"/>
        <v>0.1267598791772056</v>
      </c>
      <c r="V55" s="2">
        <f t="shared" si="44"/>
        <v>106.8516254117484</v>
      </c>
      <c r="W55" s="2">
        <f t="shared" si="45"/>
        <v>3.5718209641581913</v>
      </c>
      <c r="X55" s="2">
        <v>5</v>
      </c>
      <c r="Y55" s="2">
        <v>0.50999999999999901</v>
      </c>
      <c r="Z55" s="2">
        <f t="shared" si="46"/>
        <v>0</v>
      </c>
      <c r="AA55" s="2">
        <f t="shared" si="47"/>
        <v>36.5</v>
      </c>
      <c r="AB55" s="2">
        <f t="shared" si="10"/>
        <v>0</v>
      </c>
      <c r="AC55" s="2">
        <f t="shared" si="48"/>
        <v>7.5000000000000002E-4</v>
      </c>
      <c r="AE55" s="3">
        <f t="shared" si="49"/>
        <v>4.9009850068578498</v>
      </c>
      <c r="AF55" s="3">
        <f t="shared" si="50"/>
        <v>5.0622859867309702E-2</v>
      </c>
      <c r="AG55" s="3">
        <f t="shared" si="51"/>
        <v>1.2205862386144309E-2</v>
      </c>
      <c r="AH55" s="3">
        <f t="shared" si="52"/>
        <v>6.6113717293198287E-2</v>
      </c>
      <c r="AI55" s="3">
        <f t="shared" si="53"/>
        <v>28.339061283912482</v>
      </c>
      <c r="AJ55" s="3">
        <f t="shared" si="54"/>
        <v>1.5973668958633112</v>
      </c>
      <c r="AK55" s="3">
        <v>1</v>
      </c>
      <c r="AL55" s="3">
        <v>0.50999999999999901</v>
      </c>
      <c r="AM55" s="3">
        <f t="shared" si="55"/>
        <v>0</v>
      </c>
      <c r="AN55" s="3">
        <f t="shared" si="56"/>
        <v>7.3</v>
      </c>
      <c r="AO55" s="3">
        <f t="shared" si="19"/>
        <v>0</v>
      </c>
      <c r="AP55" s="3">
        <f t="shared" si="57"/>
        <v>7.5000000000000002E-4</v>
      </c>
    </row>
    <row r="56" spans="5:42" x14ac:dyDescent="0.25">
      <c r="E56" s="1">
        <f t="shared" si="31"/>
        <v>4.9009850068578498</v>
      </c>
      <c r="F56" s="1">
        <f t="shared" si="32"/>
        <v>5.0622859867309702E-2</v>
      </c>
      <c r="G56" s="1">
        <f t="shared" si="33"/>
        <v>1.2205862386144309E-2</v>
      </c>
      <c r="H56" s="1">
        <f t="shared" si="58"/>
        <v>0.17220769157484844</v>
      </c>
      <c r="I56" s="1">
        <f t="shared" si="35"/>
        <v>198.05273616580479</v>
      </c>
      <c r="J56" s="1">
        <f t="shared" si="59"/>
        <v>5.1503630939963738</v>
      </c>
      <c r="K56" s="1">
        <f t="shared" si="30"/>
        <v>10</v>
      </c>
      <c r="L56" s="1">
        <v>0.51999999999999902</v>
      </c>
      <c r="M56" s="1">
        <f t="shared" si="37"/>
        <v>0</v>
      </c>
      <c r="N56" s="1">
        <f t="shared" si="60"/>
        <v>73</v>
      </c>
      <c r="O56" s="1">
        <f t="shared" si="26"/>
        <v>0</v>
      </c>
      <c r="P56" s="1">
        <f t="shared" si="39"/>
        <v>7.5000000000000002E-4</v>
      </c>
      <c r="R56" s="2">
        <f t="shared" si="40"/>
        <v>4.9009850068578498</v>
      </c>
      <c r="S56" s="2">
        <f t="shared" si="41"/>
        <v>5.0622859867309702E-2</v>
      </c>
      <c r="T56" s="2">
        <f t="shared" si="42"/>
        <v>1.2205862386144309E-2</v>
      </c>
      <c r="U56" s="2">
        <f t="shared" si="43"/>
        <v>0.12924536700420963</v>
      </c>
      <c r="V56" s="2">
        <f t="shared" si="44"/>
        <v>111.1225663642321</v>
      </c>
      <c r="W56" s="2">
        <f t="shared" si="45"/>
        <v>3.6418566693377636</v>
      </c>
      <c r="X56" s="2">
        <v>5</v>
      </c>
      <c r="Y56" s="2">
        <v>0.51999999999999902</v>
      </c>
      <c r="Z56" s="2">
        <f t="shared" si="46"/>
        <v>0</v>
      </c>
      <c r="AA56" s="2">
        <f t="shared" si="47"/>
        <v>36.5</v>
      </c>
      <c r="AB56" s="2">
        <f t="shared" si="10"/>
        <v>0</v>
      </c>
      <c r="AC56" s="2">
        <f t="shared" si="48"/>
        <v>7.5000000000000002E-4</v>
      </c>
      <c r="AE56" s="3">
        <f t="shared" si="49"/>
        <v>4.9009850068578498</v>
      </c>
      <c r="AF56" s="3">
        <f t="shared" si="50"/>
        <v>5.0622859867309702E-2</v>
      </c>
      <c r="AG56" s="3">
        <f t="shared" si="51"/>
        <v>1.2205862386144309E-2</v>
      </c>
      <c r="AH56" s="3">
        <f t="shared" si="52"/>
        <v>6.7410064691104124E-2</v>
      </c>
      <c r="AI56" s="3">
        <f t="shared" si="53"/>
        <v>29.500892622721775</v>
      </c>
      <c r="AJ56" s="3">
        <f t="shared" si="54"/>
        <v>1.6286878153900428</v>
      </c>
      <c r="AK56" s="3">
        <v>1</v>
      </c>
      <c r="AL56" s="3">
        <v>0.51999999999999902</v>
      </c>
      <c r="AM56" s="3">
        <f t="shared" si="55"/>
        <v>0</v>
      </c>
      <c r="AN56" s="3">
        <f t="shared" si="56"/>
        <v>7.3</v>
      </c>
      <c r="AO56" s="3">
        <f t="shared" si="19"/>
        <v>0</v>
      </c>
      <c r="AP56" s="3">
        <f t="shared" si="57"/>
        <v>7.5000000000000002E-4</v>
      </c>
    </row>
    <row r="57" spans="5:42" x14ac:dyDescent="0.25">
      <c r="E57" s="1">
        <f t="shared" si="31"/>
        <v>4.9009850068578498</v>
      </c>
      <c r="F57" s="1">
        <f t="shared" si="32"/>
        <v>5.0622859867309702E-2</v>
      </c>
      <c r="G57" s="1">
        <f t="shared" si="33"/>
        <v>1.2205862386144309E-2</v>
      </c>
      <c r="H57" s="1">
        <f t="shared" si="58"/>
        <v>0.17551937795128783</v>
      </c>
      <c r="I57" s="1">
        <f t="shared" si="35"/>
        <v>205.78222481129646</v>
      </c>
      <c r="J57" s="1">
        <f t="shared" si="59"/>
        <v>5.2494085381116893</v>
      </c>
      <c r="K57" s="1">
        <f t="shared" si="30"/>
        <v>10</v>
      </c>
      <c r="L57" s="1">
        <v>0.52999999999999903</v>
      </c>
      <c r="M57" s="1">
        <f t="shared" si="37"/>
        <v>0</v>
      </c>
      <c r="N57" s="1">
        <f t="shared" si="60"/>
        <v>73</v>
      </c>
      <c r="O57" s="1">
        <f t="shared" si="26"/>
        <v>0</v>
      </c>
      <c r="P57" s="1">
        <f t="shared" si="39"/>
        <v>7.5000000000000002E-4</v>
      </c>
      <c r="R57" s="2">
        <f t="shared" si="40"/>
        <v>4.9009850068578498</v>
      </c>
      <c r="S57" s="2">
        <f t="shared" si="41"/>
        <v>5.0622859867309702E-2</v>
      </c>
      <c r="T57" s="2">
        <f t="shared" si="42"/>
        <v>1.2205862386144309E-2</v>
      </c>
      <c r="U57" s="2">
        <f t="shared" si="43"/>
        <v>0.13173085483121369</v>
      </c>
      <c r="V57" s="2">
        <f t="shared" si="44"/>
        <v>115.47643820899707</v>
      </c>
      <c r="W57" s="2">
        <f t="shared" si="45"/>
        <v>3.7118923745173364</v>
      </c>
      <c r="X57" s="2">
        <v>5</v>
      </c>
      <c r="Y57" s="2">
        <v>0.52999999999999903</v>
      </c>
      <c r="Z57" s="2">
        <f t="shared" si="46"/>
        <v>0</v>
      </c>
      <c r="AA57" s="2">
        <f t="shared" si="47"/>
        <v>36.5</v>
      </c>
      <c r="AB57" s="2">
        <f t="shared" si="10"/>
        <v>0</v>
      </c>
      <c r="AC57" s="2">
        <f t="shared" si="48"/>
        <v>7.5000000000000002E-4</v>
      </c>
      <c r="AE57" s="3">
        <f t="shared" si="49"/>
        <v>4.9009850068578498</v>
      </c>
      <c r="AF57" s="3">
        <f t="shared" si="50"/>
        <v>5.0622859867309702E-2</v>
      </c>
      <c r="AG57" s="3">
        <f t="shared" si="51"/>
        <v>1.2205862386144309E-2</v>
      </c>
      <c r="AH57" s="3">
        <f t="shared" si="52"/>
        <v>6.8706412089009988E-2</v>
      </c>
      <c r="AI57" s="3">
        <f t="shared" si="53"/>
        <v>30.685283793352621</v>
      </c>
      <c r="AJ57" s="3">
        <f t="shared" si="54"/>
        <v>1.6600087349167745</v>
      </c>
      <c r="AK57" s="3">
        <v>1</v>
      </c>
      <c r="AL57" s="3">
        <v>0.52999999999999903</v>
      </c>
      <c r="AM57" s="3">
        <f t="shared" si="55"/>
        <v>0</v>
      </c>
      <c r="AN57" s="3">
        <f t="shared" si="56"/>
        <v>7.3</v>
      </c>
      <c r="AO57" s="3">
        <f t="shared" si="19"/>
        <v>0</v>
      </c>
      <c r="AP57" s="3">
        <f t="shared" si="57"/>
        <v>7.5000000000000002E-4</v>
      </c>
    </row>
    <row r="58" spans="5:42" x14ac:dyDescent="0.25">
      <c r="E58" s="1">
        <f t="shared" si="31"/>
        <v>4.9009850068578498</v>
      </c>
      <c r="F58" s="1">
        <f t="shared" si="32"/>
        <v>5.0622859867309702E-2</v>
      </c>
      <c r="G58" s="1">
        <f t="shared" si="33"/>
        <v>1.2205862386144309E-2</v>
      </c>
      <c r="H58" s="1">
        <f t="shared" si="58"/>
        <v>0.17883106432772722</v>
      </c>
      <c r="I58" s="1">
        <f t="shared" si="35"/>
        <v>213.65894181194034</v>
      </c>
      <c r="J58" s="1">
        <f t="shared" si="59"/>
        <v>5.3484539822270039</v>
      </c>
      <c r="K58" s="1">
        <f t="shared" si="30"/>
        <v>10</v>
      </c>
      <c r="L58" s="1">
        <v>0.53999999999999904</v>
      </c>
      <c r="M58" s="1">
        <f t="shared" si="37"/>
        <v>0</v>
      </c>
      <c r="N58" s="1">
        <f t="shared" si="60"/>
        <v>73</v>
      </c>
      <c r="O58" s="1">
        <f t="shared" si="26"/>
        <v>0</v>
      </c>
      <c r="P58" s="1">
        <f t="shared" si="39"/>
        <v>7.5000000000000002E-4</v>
      </c>
      <c r="R58" s="2">
        <f t="shared" si="40"/>
        <v>4.9009850068578498</v>
      </c>
      <c r="S58" s="2">
        <f t="shared" si="41"/>
        <v>5.0622859867309702E-2</v>
      </c>
      <c r="T58" s="2">
        <f t="shared" si="42"/>
        <v>1.2205862386144309E-2</v>
      </c>
      <c r="U58" s="2">
        <f t="shared" si="43"/>
        <v>0.13421634265821772</v>
      </c>
      <c r="V58" s="2">
        <f t="shared" si="44"/>
        <v>119.91324094604322</v>
      </c>
      <c r="W58" s="2">
        <f t="shared" si="45"/>
        <v>3.7819280796969088</v>
      </c>
      <c r="X58" s="2">
        <v>5</v>
      </c>
      <c r="Y58" s="2">
        <v>0.53999999999999904</v>
      </c>
      <c r="Z58" s="2">
        <f t="shared" si="46"/>
        <v>0</v>
      </c>
      <c r="AA58" s="2">
        <f t="shared" si="47"/>
        <v>36.5</v>
      </c>
      <c r="AB58" s="2">
        <f t="shared" si="10"/>
        <v>0</v>
      </c>
      <c r="AC58" s="2">
        <f t="shared" si="48"/>
        <v>7.5000000000000002E-4</v>
      </c>
      <c r="AE58" s="3">
        <f t="shared" si="49"/>
        <v>4.9009850068578498</v>
      </c>
      <c r="AF58" s="3">
        <f t="shared" si="50"/>
        <v>5.0622859867309702E-2</v>
      </c>
      <c r="AG58" s="3">
        <f t="shared" si="51"/>
        <v>1.2205862386144309E-2</v>
      </c>
      <c r="AH58" s="3">
        <f t="shared" si="52"/>
        <v>7.0002759486915839E-2</v>
      </c>
      <c r="AI58" s="3">
        <f t="shared" si="53"/>
        <v>31.892234795805003</v>
      </c>
      <c r="AJ58" s="3">
        <f t="shared" si="54"/>
        <v>1.6913296544435061</v>
      </c>
      <c r="AK58" s="3">
        <v>1</v>
      </c>
      <c r="AL58" s="3">
        <v>0.53999999999999904</v>
      </c>
      <c r="AM58" s="3">
        <f t="shared" si="55"/>
        <v>0</v>
      </c>
      <c r="AN58" s="3">
        <f t="shared" si="56"/>
        <v>7.3</v>
      </c>
      <c r="AO58" s="3">
        <f t="shared" si="19"/>
        <v>0</v>
      </c>
      <c r="AP58" s="3">
        <f t="shared" si="57"/>
        <v>7.5000000000000002E-4</v>
      </c>
    </row>
    <row r="59" spans="5:42" x14ac:dyDescent="0.25">
      <c r="E59" s="1">
        <f t="shared" si="31"/>
        <v>4.9009850068578498</v>
      </c>
      <c r="F59" s="1">
        <f t="shared" si="32"/>
        <v>5.0622859867309702E-2</v>
      </c>
      <c r="G59" s="1">
        <f t="shared" si="33"/>
        <v>1.2205862386144309E-2</v>
      </c>
      <c r="H59" s="1">
        <f t="shared" si="58"/>
        <v>0.18214275070416663</v>
      </c>
      <c r="I59" s="1">
        <f t="shared" si="35"/>
        <v>221.68288716773651</v>
      </c>
      <c r="J59" s="1">
        <f t="shared" si="59"/>
        <v>5.4474994263423193</v>
      </c>
      <c r="K59" s="1">
        <f t="shared" si="30"/>
        <v>10</v>
      </c>
      <c r="L59" s="1">
        <v>0.54999999999999905</v>
      </c>
      <c r="M59" s="1">
        <f t="shared" si="37"/>
        <v>0</v>
      </c>
      <c r="N59" s="1">
        <f t="shared" si="60"/>
        <v>73</v>
      </c>
      <c r="O59" s="1">
        <f t="shared" si="26"/>
        <v>0</v>
      </c>
      <c r="P59" s="1">
        <f t="shared" si="39"/>
        <v>7.5000000000000002E-4</v>
      </c>
      <c r="R59" s="2">
        <f t="shared" si="40"/>
        <v>4.9009850068578498</v>
      </c>
      <c r="S59" s="2">
        <f t="shared" si="41"/>
        <v>5.0622859867309702E-2</v>
      </c>
      <c r="T59" s="2">
        <f t="shared" si="42"/>
        <v>1.2205862386144309E-2</v>
      </c>
      <c r="U59" s="2">
        <f t="shared" si="43"/>
        <v>0.13670183048522175</v>
      </c>
      <c r="V59" s="2">
        <f t="shared" si="44"/>
        <v>124.43297457537062</v>
      </c>
      <c r="W59" s="2">
        <f t="shared" si="45"/>
        <v>3.8519637848764816</v>
      </c>
      <c r="X59" s="2">
        <v>5</v>
      </c>
      <c r="Y59" s="2">
        <v>0.54999999999999905</v>
      </c>
      <c r="Z59" s="2">
        <f t="shared" si="46"/>
        <v>0</v>
      </c>
      <c r="AA59" s="2">
        <f t="shared" si="47"/>
        <v>36.5</v>
      </c>
      <c r="AB59" s="2">
        <f t="shared" si="10"/>
        <v>0</v>
      </c>
      <c r="AC59" s="2">
        <f t="shared" si="48"/>
        <v>7.5000000000000002E-4</v>
      </c>
      <c r="AE59" s="3">
        <f t="shared" si="49"/>
        <v>4.9009850068578498</v>
      </c>
      <c r="AF59" s="3">
        <f t="shared" si="50"/>
        <v>5.0622859867309702E-2</v>
      </c>
      <c r="AG59" s="3">
        <f t="shared" si="51"/>
        <v>1.2205862386144309E-2</v>
      </c>
      <c r="AH59" s="3">
        <f t="shared" si="52"/>
        <v>7.1299106884821689E-2</v>
      </c>
      <c r="AI59" s="3">
        <f t="shared" si="53"/>
        <v>33.121745630078927</v>
      </c>
      <c r="AJ59" s="3">
        <f t="shared" si="54"/>
        <v>1.7226505739702378</v>
      </c>
      <c r="AK59" s="3">
        <v>1</v>
      </c>
      <c r="AL59" s="3">
        <v>0.54999999999999905</v>
      </c>
      <c r="AM59" s="3">
        <f t="shared" si="55"/>
        <v>0</v>
      </c>
      <c r="AN59" s="3">
        <f t="shared" si="56"/>
        <v>7.3</v>
      </c>
      <c r="AO59" s="3">
        <f t="shared" si="19"/>
        <v>0</v>
      </c>
      <c r="AP59" s="3">
        <f t="shared" si="57"/>
        <v>7.5000000000000002E-4</v>
      </c>
    </row>
    <row r="60" spans="5:42" x14ac:dyDescent="0.25">
      <c r="E60" s="1">
        <f t="shared" si="31"/>
        <v>4.9009850068578498</v>
      </c>
      <c r="F60" s="1">
        <f t="shared" si="32"/>
        <v>5.0622859867309702E-2</v>
      </c>
      <c r="G60" s="1">
        <f t="shared" si="33"/>
        <v>1.2205862386144309E-2</v>
      </c>
      <c r="H60" s="1">
        <f t="shared" si="58"/>
        <v>0.18545443708060605</v>
      </c>
      <c r="I60" s="1">
        <f t="shared" si="35"/>
        <v>229.85406087868492</v>
      </c>
      <c r="J60" s="1">
        <f t="shared" si="59"/>
        <v>5.5465448704576348</v>
      </c>
      <c r="K60" s="1">
        <f t="shared" si="30"/>
        <v>10</v>
      </c>
      <c r="L60" s="1">
        <v>0.55999999999999905</v>
      </c>
      <c r="M60" s="1">
        <f t="shared" si="37"/>
        <v>0</v>
      </c>
      <c r="N60" s="1">
        <f t="shared" si="60"/>
        <v>73</v>
      </c>
      <c r="O60" s="1">
        <f t="shared" si="26"/>
        <v>0</v>
      </c>
      <c r="P60" s="1">
        <f t="shared" si="39"/>
        <v>7.5000000000000002E-4</v>
      </c>
      <c r="R60" s="2">
        <f t="shared" si="40"/>
        <v>4.9009850068578498</v>
      </c>
      <c r="S60" s="2">
        <f t="shared" si="41"/>
        <v>5.0622859867309702E-2</v>
      </c>
      <c r="T60" s="2">
        <f t="shared" si="42"/>
        <v>1.2205862386144309E-2</v>
      </c>
      <c r="U60" s="2">
        <f t="shared" si="43"/>
        <v>0.13918731831222581</v>
      </c>
      <c r="V60" s="2">
        <f t="shared" si="44"/>
        <v>129.03563909697931</v>
      </c>
      <c r="W60" s="2">
        <f t="shared" si="45"/>
        <v>3.921999490056054</v>
      </c>
      <c r="X60" s="2">
        <v>5</v>
      </c>
      <c r="Y60" s="2">
        <v>0.55999999999999905</v>
      </c>
      <c r="Z60" s="2">
        <f t="shared" si="46"/>
        <v>0</v>
      </c>
      <c r="AA60" s="2">
        <f t="shared" si="47"/>
        <v>36.5</v>
      </c>
      <c r="AB60" s="2">
        <f t="shared" si="10"/>
        <v>0</v>
      </c>
      <c r="AC60" s="2">
        <f t="shared" si="48"/>
        <v>7.5000000000000002E-4</v>
      </c>
      <c r="AE60" s="3">
        <f t="shared" si="49"/>
        <v>4.9009850068578498</v>
      </c>
      <c r="AF60" s="3">
        <f t="shared" si="50"/>
        <v>5.0622859867309702E-2</v>
      </c>
      <c r="AG60" s="3">
        <f t="shared" si="51"/>
        <v>1.2205862386144309E-2</v>
      </c>
      <c r="AH60" s="3">
        <f t="shared" si="52"/>
        <v>7.259545428272754E-2</v>
      </c>
      <c r="AI60" s="3">
        <f t="shared" si="53"/>
        <v>34.373816296174383</v>
      </c>
      <c r="AJ60" s="3">
        <f t="shared" si="54"/>
        <v>1.7539714934969695</v>
      </c>
      <c r="AK60" s="3">
        <v>1</v>
      </c>
      <c r="AL60" s="3">
        <v>0.55999999999999905</v>
      </c>
      <c r="AM60" s="3">
        <f t="shared" si="55"/>
        <v>0</v>
      </c>
      <c r="AN60" s="3">
        <f t="shared" si="56"/>
        <v>7.3</v>
      </c>
      <c r="AO60" s="3">
        <f t="shared" si="19"/>
        <v>0</v>
      </c>
      <c r="AP60" s="3">
        <f t="shared" si="57"/>
        <v>7.5000000000000002E-4</v>
      </c>
    </row>
    <row r="61" spans="5:42" x14ac:dyDescent="0.25">
      <c r="E61" s="1">
        <f t="shared" si="31"/>
        <v>4.9009850068578498</v>
      </c>
      <c r="F61" s="1">
        <f t="shared" si="32"/>
        <v>5.0622859867309702E-2</v>
      </c>
      <c r="G61" s="1">
        <f t="shared" si="33"/>
        <v>1.2205862386144309E-2</v>
      </c>
      <c r="H61" s="1">
        <f t="shared" si="58"/>
        <v>0.18876612345704538</v>
      </c>
      <c r="I61" s="1">
        <f t="shared" si="35"/>
        <v>238.17246294478534</v>
      </c>
      <c r="J61" s="1">
        <f t="shared" si="59"/>
        <v>5.6455903145729485</v>
      </c>
      <c r="K61" s="1">
        <f t="shared" si="30"/>
        <v>10</v>
      </c>
      <c r="L61" s="1">
        <v>0.56999999999999895</v>
      </c>
      <c r="M61" s="1">
        <f t="shared" si="37"/>
        <v>0</v>
      </c>
      <c r="N61" s="1">
        <f t="shared" si="60"/>
        <v>73</v>
      </c>
      <c r="O61" s="1">
        <f t="shared" si="26"/>
        <v>0</v>
      </c>
      <c r="P61" s="1">
        <f t="shared" si="39"/>
        <v>7.5000000000000002E-4</v>
      </c>
      <c r="R61" s="2">
        <f t="shared" si="40"/>
        <v>4.9009850068578498</v>
      </c>
      <c r="S61" s="2">
        <f t="shared" si="41"/>
        <v>5.0622859867309702E-2</v>
      </c>
      <c r="T61" s="2">
        <f t="shared" si="42"/>
        <v>1.2205862386144309E-2</v>
      </c>
      <c r="U61" s="2">
        <f t="shared" si="43"/>
        <v>0.14167280613922981</v>
      </c>
      <c r="V61" s="2">
        <f t="shared" si="44"/>
        <v>133.72123451086915</v>
      </c>
      <c r="W61" s="2">
        <f t="shared" si="45"/>
        <v>3.9920351952356259</v>
      </c>
      <c r="X61" s="2">
        <v>5</v>
      </c>
      <c r="Y61" s="2">
        <v>0.56999999999999895</v>
      </c>
      <c r="Z61" s="2">
        <f t="shared" si="46"/>
        <v>0</v>
      </c>
      <c r="AA61" s="2">
        <f t="shared" si="47"/>
        <v>36.5</v>
      </c>
      <c r="AB61" s="2">
        <f t="shared" si="10"/>
        <v>0</v>
      </c>
      <c r="AC61" s="2">
        <f t="shared" si="48"/>
        <v>7.5000000000000002E-4</v>
      </c>
      <c r="AE61" s="3">
        <f t="shared" si="49"/>
        <v>4.9009850068578498</v>
      </c>
      <c r="AF61" s="3">
        <f t="shared" si="50"/>
        <v>5.0622859867309702E-2</v>
      </c>
      <c r="AG61" s="3">
        <f t="shared" si="51"/>
        <v>1.2205862386144309E-2</v>
      </c>
      <c r="AH61" s="3">
        <f t="shared" si="52"/>
        <v>7.389180168063339E-2</v>
      </c>
      <c r="AI61" s="3">
        <f t="shared" si="53"/>
        <v>35.648446794091377</v>
      </c>
      <c r="AJ61" s="3">
        <f t="shared" si="54"/>
        <v>1.7852924130237009</v>
      </c>
      <c r="AK61" s="3">
        <v>1</v>
      </c>
      <c r="AL61" s="3">
        <v>0.56999999999999895</v>
      </c>
      <c r="AM61" s="3">
        <f t="shared" si="55"/>
        <v>0</v>
      </c>
      <c r="AN61" s="3">
        <f t="shared" si="56"/>
        <v>7.3</v>
      </c>
      <c r="AO61" s="3">
        <f t="shared" si="19"/>
        <v>0</v>
      </c>
      <c r="AP61" s="3">
        <f t="shared" si="57"/>
        <v>7.5000000000000002E-4</v>
      </c>
    </row>
    <row r="62" spans="5:42" x14ac:dyDescent="0.25">
      <c r="E62" s="1">
        <f t="shared" si="31"/>
        <v>4.9009850068578498</v>
      </c>
      <c r="F62" s="1">
        <f t="shared" si="32"/>
        <v>5.0622859867309702E-2</v>
      </c>
      <c r="G62" s="1">
        <f t="shared" si="33"/>
        <v>1.2205862386144309E-2</v>
      </c>
      <c r="H62" s="1">
        <f t="shared" si="58"/>
        <v>0.19207780983348482</v>
      </c>
      <c r="I62" s="1">
        <f t="shared" si="35"/>
        <v>246.63809336603831</v>
      </c>
      <c r="J62" s="1">
        <f t="shared" si="59"/>
        <v>5.7446357586882639</v>
      </c>
      <c r="K62" s="1">
        <f t="shared" si="30"/>
        <v>10</v>
      </c>
      <c r="L62" s="1">
        <v>0.57999999999999896</v>
      </c>
      <c r="M62" s="1">
        <f t="shared" si="37"/>
        <v>0</v>
      </c>
      <c r="N62" s="1">
        <f t="shared" si="60"/>
        <v>73</v>
      </c>
      <c r="O62" s="1">
        <f t="shared" si="26"/>
        <v>0</v>
      </c>
      <c r="P62" s="1">
        <f t="shared" si="39"/>
        <v>7.5000000000000002E-4</v>
      </c>
      <c r="R62" s="2">
        <f t="shared" si="40"/>
        <v>4.9009850068578498</v>
      </c>
      <c r="S62" s="2">
        <f t="shared" si="41"/>
        <v>5.0622859867309702E-2</v>
      </c>
      <c r="T62" s="2">
        <f t="shared" si="42"/>
        <v>1.2205862386144309E-2</v>
      </c>
      <c r="U62" s="2">
        <f t="shared" si="43"/>
        <v>0.14415829396623384</v>
      </c>
      <c r="V62" s="2">
        <f t="shared" si="44"/>
        <v>138.48976081704023</v>
      </c>
      <c r="W62" s="2">
        <f t="shared" si="45"/>
        <v>4.0620709004151987</v>
      </c>
      <c r="X62" s="2">
        <v>5</v>
      </c>
      <c r="Y62" s="2">
        <v>0.57999999999999896</v>
      </c>
      <c r="Z62" s="2">
        <f t="shared" si="46"/>
        <v>0</v>
      </c>
      <c r="AA62" s="2">
        <f t="shared" si="47"/>
        <v>36.5</v>
      </c>
      <c r="AB62" s="2">
        <f t="shared" si="10"/>
        <v>0</v>
      </c>
      <c r="AC62" s="2">
        <f t="shared" si="48"/>
        <v>7.5000000000000002E-4</v>
      </c>
      <c r="AE62" s="3">
        <f t="shared" si="49"/>
        <v>4.9009850068578498</v>
      </c>
      <c r="AF62" s="3">
        <f t="shared" si="50"/>
        <v>5.0622859867309702E-2</v>
      </c>
      <c r="AG62" s="3">
        <f t="shared" si="51"/>
        <v>1.2205862386144309E-2</v>
      </c>
      <c r="AH62" s="3">
        <f t="shared" si="52"/>
        <v>7.5188149078539226E-2</v>
      </c>
      <c r="AI62" s="3">
        <f t="shared" si="53"/>
        <v>36.945637123829911</v>
      </c>
      <c r="AJ62" s="3">
        <f t="shared" si="54"/>
        <v>1.8166133325504326</v>
      </c>
      <c r="AK62" s="3">
        <v>1</v>
      </c>
      <c r="AL62" s="3">
        <v>0.57999999999999896</v>
      </c>
      <c r="AM62" s="3">
        <f t="shared" si="55"/>
        <v>0</v>
      </c>
      <c r="AN62" s="3">
        <f t="shared" si="56"/>
        <v>7.3</v>
      </c>
      <c r="AO62" s="3">
        <f t="shared" si="19"/>
        <v>0</v>
      </c>
      <c r="AP62" s="3">
        <f t="shared" si="57"/>
        <v>7.5000000000000002E-4</v>
      </c>
    </row>
    <row r="63" spans="5:42" x14ac:dyDescent="0.25">
      <c r="E63" s="1">
        <f t="shared" si="31"/>
        <v>4.9009850068578498</v>
      </c>
      <c r="F63" s="1">
        <f t="shared" si="32"/>
        <v>5.0622859867309702E-2</v>
      </c>
      <c r="G63" s="1">
        <f t="shared" si="33"/>
        <v>1.2205862386144309E-2</v>
      </c>
      <c r="H63" s="1">
        <f t="shared" si="58"/>
        <v>0.19538949620992421</v>
      </c>
      <c r="I63" s="1">
        <f t="shared" si="35"/>
        <v>255.25095214244331</v>
      </c>
      <c r="J63" s="1">
        <f t="shared" si="59"/>
        <v>5.8436812028035794</v>
      </c>
      <c r="K63" s="1">
        <f t="shared" si="30"/>
        <v>10</v>
      </c>
      <c r="L63" s="1">
        <v>0.58999999999999897</v>
      </c>
      <c r="M63" s="1">
        <f t="shared" si="37"/>
        <v>0</v>
      </c>
      <c r="N63" s="1">
        <f t="shared" si="60"/>
        <v>73</v>
      </c>
      <c r="O63" s="1">
        <f t="shared" si="26"/>
        <v>0</v>
      </c>
      <c r="P63" s="1">
        <f t="shared" si="39"/>
        <v>7.5000000000000002E-4</v>
      </c>
      <c r="R63" s="2">
        <f t="shared" si="40"/>
        <v>4.9009850068578498</v>
      </c>
      <c r="S63" s="2">
        <f t="shared" si="41"/>
        <v>5.0622859867309702E-2</v>
      </c>
      <c r="T63" s="2">
        <f t="shared" si="42"/>
        <v>1.2205862386144309E-2</v>
      </c>
      <c r="U63" s="2">
        <f t="shared" si="43"/>
        <v>0.14664378179323789</v>
      </c>
      <c r="V63" s="2">
        <f t="shared" si="44"/>
        <v>143.34121801549264</v>
      </c>
      <c r="W63" s="2">
        <f t="shared" si="45"/>
        <v>4.1321066055947711</v>
      </c>
      <c r="X63" s="2">
        <v>5</v>
      </c>
      <c r="Y63" s="2">
        <v>0.58999999999999897</v>
      </c>
      <c r="Z63" s="2">
        <f t="shared" si="46"/>
        <v>0</v>
      </c>
      <c r="AA63" s="2">
        <f t="shared" si="47"/>
        <v>36.5</v>
      </c>
      <c r="AB63" s="2">
        <f t="shared" si="10"/>
        <v>0</v>
      </c>
      <c r="AC63" s="2">
        <f t="shared" si="48"/>
        <v>7.5000000000000002E-4</v>
      </c>
      <c r="AE63" s="3">
        <f t="shared" si="49"/>
        <v>4.9009850068578498</v>
      </c>
      <c r="AF63" s="3">
        <f t="shared" si="50"/>
        <v>5.0622859867309702E-2</v>
      </c>
      <c r="AG63" s="3">
        <f t="shared" si="51"/>
        <v>1.2205862386144309E-2</v>
      </c>
      <c r="AH63" s="3">
        <f t="shared" si="52"/>
        <v>7.6484496476445091E-2</v>
      </c>
      <c r="AI63" s="3">
        <f t="shared" si="53"/>
        <v>38.265387285389998</v>
      </c>
      <c r="AJ63" s="3">
        <f t="shared" si="54"/>
        <v>1.8479342520771642</v>
      </c>
      <c r="AK63" s="3">
        <v>1</v>
      </c>
      <c r="AL63" s="3">
        <v>0.58999999999999897</v>
      </c>
      <c r="AM63" s="3">
        <f t="shared" si="55"/>
        <v>0</v>
      </c>
      <c r="AN63" s="3">
        <f t="shared" si="56"/>
        <v>7.3</v>
      </c>
      <c r="AO63" s="3">
        <f t="shared" si="19"/>
        <v>0</v>
      </c>
      <c r="AP63" s="3">
        <f t="shared" si="57"/>
        <v>7.5000000000000002E-4</v>
      </c>
    </row>
    <row r="64" spans="5:42" x14ac:dyDescent="0.25">
      <c r="E64" s="1">
        <f t="shared" si="31"/>
        <v>4.9009850068578498</v>
      </c>
      <c r="F64" s="1">
        <f t="shared" si="32"/>
        <v>5.0622859867309702E-2</v>
      </c>
      <c r="G64" s="1">
        <f t="shared" si="33"/>
        <v>1.2205862386144309E-2</v>
      </c>
      <c r="H64" s="1">
        <f t="shared" si="58"/>
        <v>0.1987011825863636</v>
      </c>
      <c r="I64" s="1">
        <f t="shared" si="35"/>
        <v>264.0110392740005</v>
      </c>
      <c r="J64" s="1">
        <f t="shared" si="59"/>
        <v>5.942726646918894</v>
      </c>
      <c r="K64" s="1">
        <f t="shared" si="30"/>
        <v>10</v>
      </c>
      <c r="L64" s="1">
        <v>0.59999999999999898</v>
      </c>
      <c r="M64" s="1">
        <f t="shared" si="37"/>
        <v>0</v>
      </c>
      <c r="N64" s="1">
        <f t="shared" si="60"/>
        <v>73</v>
      </c>
      <c r="O64" s="1">
        <f t="shared" si="26"/>
        <v>0</v>
      </c>
      <c r="P64" s="1">
        <f t="shared" si="39"/>
        <v>7.5000000000000002E-4</v>
      </c>
      <c r="R64" s="2">
        <f t="shared" si="40"/>
        <v>4.9009850068578498</v>
      </c>
      <c r="S64" s="2">
        <f t="shared" si="41"/>
        <v>5.0622859867309702E-2</v>
      </c>
      <c r="T64" s="2">
        <f t="shared" si="42"/>
        <v>1.2205862386144309E-2</v>
      </c>
      <c r="U64" s="2">
        <f t="shared" si="43"/>
        <v>0.14912926962024192</v>
      </c>
      <c r="V64" s="2">
        <f t="shared" si="44"/>
        <v>148.27560610622623</v>
      </c>
      <c r="W64" s="2">
        <f t="shared" si="45"/>
        <v>4.2021423107743434</v>
      </c>
      <c r="X64" s="2">
        <v>5</v>
      </c>
      <c r="Y64" s="2">
        <v>0.59999999999999898</v>
      </c>
      <c r="Z64" s="2">
        <f t="shared" si="46"/>
        <v>0</v>
      </c>
      <c r="AA64" s="2">
        <f t="shared" si="47"/>
        <v>36.5</v>
      </c>
      <c r="AB64" s="2">
        <f t="shared" si="10"/>
        <v>0</v>
      </c>
      <c r="AC64" s="2">
        <f t="shared" si="48"/>
        <v>7.5000000000000002E-4</v>
      </c>
      <c r="AE64" s="3">
        <f t="shared" si="49"/>
        <v>4.9009850068578498</v>
      </c>
      <c r="AF64" s="3">
        <f t="shared" si="50"/>
        <v>5.0622859867309702E-2</v>
      </c>
      <c r="AG64" s="3">
        <f t="shared" si="51"/>
        <v>1.2205862386144309E-2</v>
      </c>
      <c r="AH64" s="3">
        <f t="shared" si="52"/>
        <v>7.7780843874350941E-2</v>
      </c>
      <c r="AI64" s="3">
        <f t="shared" si="53"/>
        <v>39.607697278771617</v>
      </c>
      <c r="AJ64" s="3">
        <f t="shared" si="54"/>
        <v>1.8792551716038959</v>
      </c>
      <c r="AK64" s="3">
        <v>1</v>
      </c>
      <c r="AL64" s="3">
        <v>0.59999999999999898</v>
      </c>
      <c r="AM64" s="3">
        <f t="shared" si="55"/>
        <v>0</v>
      </c>
      <c r="AN64" s="3">
        <f t="shared" si="56"/>
        <v>7.3</v>
      </c>
      <c r="AO64" s="3">
        <f t="shared" si="19"/>
        <v>0</v>
      </c>
      <c r="AP64" s="3">
        <f t="shared" si="57"/>
        <v>7.5000000000000002E-4</v>
      </c>
    </row>
    <row r="65" spans="5:42" x14ac:dyDescent="0.25">
      <c r="E65" s="1">
        <f t="shared" si="31"/>
        <v>4.9009850068578498</v>
      </c>
      <c r="F65" s="1">
        <f t="shared" si="32"/>
        <v>5.0622859867309702E-2</v>
      </c>
      <c r="G65" s="1">
        <f t="shared" si="33"/>
        <v>1.2205862386144309E-2</v>
      </c>
      <c r="H65" s="1">
        <f t="shared" si="58"/>
        <v>0.20201286896280302</v>
      </c>
      <c r="I65" s="1">
        <f t="shared" si="35"/>
        <v>272.91835476071003</v>
      </c>
      <c r="J65" s="1">
        <f t="shared" si="59"/>
        <v>6.0417720910342094</v>
      </c>
      <c r="K65" s="1">
        <f t="shared" si="30"/>
        <v>10</v>
      </c>
      <c r="L65" s="1">
        <v>0.60999999999999899</v>
      </c>
      <c r="M65" s="1">
        <f t="shared" si="37"/>
        <v>0</v>
      </c>
      <c r="N65" s="1">
        <f t="shared" si="60"/>
        <v>73</v>
      </c>
      <c r="O65" s="1">
        <f t="shared" si="26"/>
        <v>0</v>
      </c>
      <c r="P65" s="1">
        <f t="shared" si="39"/>
        <v>7.5000000000000002E-4</v>
      </c>
      <c r="R65" s="2">
        <f t="shared" si="40"/>
        <v>4.9009850068578498</v>
      </c>
      <c r="S65" s="2">
        <f t="shared" si="41"/>
        <v>5.0622859867309702E-2</v>
      </c>
      <c r="T65" s="2">
        <f t="shared" si="42"/>
        <v>1.2205862386144309E-2</v>
      </c>
      <c r="U65" s="2">
        <f t="shared" si="43"/>
        <v>0.15161475744724595</v>
      </c>
      <c r="V65" s="2">
        <f t="shared" si="44"/>
        <v>153.29292508924107</v>
      </c>
      <c r="W65" s="2">
        <f t="shared" si="45"/>
        <v>4.2721780159539158</v>
      </c>
      <c r="X65" s="2">
        <v>5</v>
      </c>
      <c r="Y65" s="2">
        <v>0.60999999999999899</v>
      </c>
      <c r="Z65" s="2">
        <f t="shared" si="46"/>
        <v>0</v>
      </c>
      <c r="AA65" s="2">
        <f t="shared" si="47"/>
        <v>36.5</v>
      </c>
      <c r="AB65" s="2">
        <f t="shared" si="10"/>
        <v>0</v>
      </c>
      <c r="AC65" s="2">
        <f t="shared" si="48"/>
        <v>7.5000000000000002E-4</v>
      </c>
      <c r="AE65" s="3">
        <f t="shared" si="49"/>
        <v>4.9009850068578498</v>
      </c>
      <c r="AF65" s="3">
        <f t="shared" si="50"/>
        <v>5.0622859867309702E-2</v>
      </c>
      <c r="AG65" s="3">
        <f t="shared" si="51"/>
        <v>1.2205862386144309E-2</v>
      </c>
      <c r="AH65" s="3">
        <f t="shared" si="52"/>
        <v>7.9077191272256792E-2</v>
      </c>
      <c r="AI65" s="3">
        <f t="shared" si="53"/>
        <v>40.972567103974775</v>
      </c>
      <c r="AJ65" s="3">
        <f t="shared" si="54"/>
        <v>1.9105760911306275</v>
      </c>
      <c r="AK65" s="3">
        <v>1</v>
      </c>
      <c r="AL65" s="3">
        <v>0.60999999999999899</v>
      </c>
      <c r="AM65" s="3">
        <f t="shared" si="55"/>
        <v>0</v>
      </c>
      <c r="AN65" s="3">
        <f t="shared" si="56"/>
        <v>7.3</v>
      </c>
      <c r="AO65" s="3">
        <f t="shared" si="19"/>
        <v>0</v>
      </c>
      <c r="AP65" s="3">
        <f t="shared" si="57"/>
        <v>7.5000000000000002E-4</v>
      </c>
    </row>
    <row r="66" spans="5:42" x14ac:dyDescent="0.25">
      <c r="E66" s="1">
        <f t="shared" si="31"/>
        <v>4.9009850068578498</v>
      </c>
      <c r="F66" s="1">
        <f t="shared" si="32"/>
        <v>5.0622859867309702E-2</v>
      </c>
      <c r="G66" s="1">
        <f t="shared" si="33"/>
        <v>1.2205862386144309E-2</v>
      </c>
      <c r="H66" s="1">
        <f t="shared" si="58"/>
        <v>0.20532455533924243</v>
      </c>
      <c r="I66" s="1">
        <f t="shared" si="35"/>
        <v>281.97289860257177</v>
      </c>
      <c r="J66" s="1">
        <f t="shared" si="59"/>
        <v>6.1408175351495249</v>
      </c>
      <c r="K66" s="1">
        <f t="shared" si="30"/>
        <v>10</v>
      </c>
      <c r="L66" s="1">
        <v>0.619999999999999</v>
      </c>
      <c r="M66" s="1">
        <f t="shared" si="37"/>
        <v>0</v>
      </c>
      <c r="N66" s="1">
        <f t="shared" si="60"/>
        <v>73</v>
      </c>
      <c r="O66" s="1">
        <f t="shared" si="26"/>
        <v>0</v>
      </c>
      <c r="P66" s="1">
        <f t="shared" si="39"/>
        <v>7.5000000000000002E-4</v>
      </c>
      <c r="R66" s="2">
        <f t="shared" si="40"/>
        <v>4.9009850068578498</v>
      </c>
      <c r="S66" s="2">
        <f t="shared" si="41"/>
        <v>5.0622859867309702E-2</v>
      </c>
      <c r="T66" s="2">
        <f t="shared" si="42"/>
        <v>1.2205862386144309E-2</v>
      </c>
      <c r="U66" s="2">
        <f t="shared" si="43"/>
        <v>0.15410024527425001</v>
      </c>
      <c r="V66" s="2">
        <f t="shared" si="44"/>
        <v>158.39317496453717</v>
      </c>
      <c r="W66" s="2">
        <f t="shared" si="45"/>
        <v>4.342213721133489</v>
      </c>
      <c r="X66" s="2">
        <v>5</v>
      </c>
      <c r="Y66" s="2">
        <v>0.619999999999999</v>
      </c>
      <c r="Z66" s="2">
        <f t="shared" si="46"/>
        <v>0</v>
      </c>
      <c r="AA66" s="2">
        <f t="shared" si="47"/>
        <v>36.5</v>
      </c>
      <c r="AB66" s="2">
        <f t="shared" si="10"/>
        <v>0</v>
      </c>
      <c r="AC66" s="2">
        <f t="shared" si="48"/>
        <v>7.5000000000000002E-4</v>
      </c>
      <c r="AE66" s="3">
        <f t="shared" si="49"/>
        <v>4.9009850068578498</v>
      </c>
      <c r="AF66" s="3">
        <f t="shared" si="50"/>
        <v>5.0622859867309702E-2</v>
      </c>
      <c r="AG66" s="3">
        <f t="shared" si="51"/>
        <v>1.2205862386144309E-2</v>
      </c>
      <c r="AH66" s="3">
        <f t="shared" si="52"/>
        <v>8.0373538670162642E-2</v>
      </c>
      <c r="AI66" s="3">
        <f t="shared" si="53"/>
        <v>42.359996760999479</v>
      </c>
      <c r="AJ66" s="3">
        <f t="shared" si="54"/>
        <v>1.9418970106573592</v>
      </c>
      <c r="AK66" s="3">
        <v>1</v>
      </c>
      <c r="AL66" s="3">
        <v>0.619999999999999</v>
      </c>
      <c r="AM66" s="3">
        <f t="shared" si="55"/>
        <v>0</v>
      </c>
      <c r="AN66" s="3">
        <f t="shared" si="56"/>
        <v>7.3</v>
      </c>
      <c r="AO66" s="3">
        <f t="shared" si="19"/>
        <v>0</v>
      </c>
      <c r="AP66" s="3">
        <f t="shared" si="57"/>
        <v>7.5000000000000002E-4</v>
      </c>
    </row>
    <row r="67" spans="5:42" x14ac:dyDescent="0.25">
      <c r="E67" s="1">
        <f t="shared" si="31"/>
        <v>4.9009850068578498</v>
      </c>
      <c r="F67" s="1">
        <f t="shared" si="32"/>
        <v>5.0622859867309702E-2</v>
      </c>
      <c r="G67" s="1">
        <f t="shared" si="33"/>
        <v>1.2205862386144309E-2</v>
      </c>
      <c r="H67" s="1">
        <f t="shared" si="58"/>
        <v>0.20863624171568179</v>
      </c>
      <c r="I67" s="1">
        <f t="shared" si="35"/>
        <v>291.17467079958556</v>
      </c>
      <c r="J67" s="1">
        <f t="shared" si="59"/>
        <v>6.2398629792648395</v>
      </c>
      <c r="K67" s="1">
        <f t="shared" si="30"/>
        <v>10</v>
      </c>
      <c r="L67" s="1">
        <v>0.62999999999999901</v>
      </c>
      <c r="M67" s="1">
        <f t="shared" si="37"/>
        <v>0</v>
      </c>
      <c r="N67" s="1">
        <f t="shared" si="60"/>
        <v>73</v>
      </c>
      <c r="O67" s="1">
        <f t="shared" si="26"/>
        <v>0</v>
      </c>
      <c r="P67" s="1">
        <f t="shared" si="39"/>
        <v>7.5000000000000002E-4</v>
      </c>
      <c r="R67" s="2">
        <f t="shared" si="40"/>
        <v>4.9009850068578498</v>
      </c>
      <c r="S67" s="2">
        <f t="shared" si="41"/>
        <v>5.0622859867309702E-2</v>
      </c>
      <c r="T67" s="2">
        <f t="shared" si="42"/>
        <v>1.2205862386144309E-2</v>
      </c>
      <c r="U67" s="2">
        <f t="shared" si="43"/>
        <v>0.15658573310125404</v>
      </c>
      <c r="V67" s="2">
        <f t="shared" si="44"/>
        <v>163.57635573211448</v>
      </c>
      <c r="W67" s="2">
        <f t="shared" si="45"/>
        <v>4.4122494263130614</v>
      </c>
      <c r="X67" s="2">
        <v>5</v>
      </c>
      <c r="Y67" s="2">
        <v>0.62999999999999901</v>
      </c>
      <c r="Z67" s="2">
        <f t="shared" si="46"/>
        <v>0</v>
      </c>
      <c r="AA67" s="2">
        <f t="shared" si="47"/>
        <v>36.5</v>
      </c>
      <c r="AB67" s="2">
        <f t="shared" si="10"/>
        <v>0</v>
      </c>
      <c r="AC67" s="2">
        <f t="shared" si="48"/>
        <v>7.5000000000000002E-4</v>
      </c>
      <c r="AE67" s="3">
        <f t="shared" si="49"/>
        <v>4.9009850068578498</v>
      </c>
      <c r="AF67" s="3">
        <f t="shared" si="50"/>
        <v>5.0622859867309702E-2</v>
      </c>
      <c r="AG67" s="3">
        <f t="shared" si="51"/>
        <v>1.2205862386144309E-2</v>
      </c>
      <c r="AH67" s="3">
        <f t="shared" si="52"/>
        <v>8.1669886068068479E-2</v>
      </c>
      <c r="AI67" s="3">
        <f t="shared" si="53"/>
        <v>43.769986249845701</v>
      </c>
      <c r="AJ67" s="3">
        <f t="shared" si="54"/>
        <v>1.9732179301840909</v>
      </c>
      <c r="AK67" s="3">
        <v>1</v>
      </c>
      <c r="AL67" s="3">
        <v>0.62999999999999901</v>
      </c>
      <c r="AM67" s="3">
        <f t="shared" si="55"/>
        <v>0</v>
      </c>
      <c r="AN67" s="3">
        <f t="shared" si="56"/>
        <v>7.3</v>
      </c>
      <c r="AO67" s="3">
        <f t="shared" si="19"/>
        <v>0</v>
      </c>
      <c r="AP67" s="3">
        <f t="shared" si="57"/>
        <v>7.5000000000000002E-4</v>
      </c>
    </row>
    <row r="68" spans="5:42" x14ac:dyDescent="0.25">
      <c r="E68" s="1">
        <f t="shared" si="31"/>
        <v>4.9009850068578498</v>
      </c>
      <c r="F68" s="1">
        <f t="shared" si="32"/>
        <v>5.0622859867309702E-2</v>
      </c>
      <c r="G68" s="1">
        <f t="shared" si="33"/>
        <v>1.2205862386144309E-2</v>
      </c>
      <c r="H68" s="1">
        <f t="shared" si="58"/>
        <v>0.21194792809212123</v>
      </c>
      <c r="I68" s="1">
        <f t="shared" si="35"/>
        <v>300.52367135175183</v>
      </c>
      <c r="J68" s="1">
        <f t="shared" si="59"/>
        <v>6.3389084233801549</v>
      </c>
      <c r="K68" s="1">
        <f t="shared" si="30"/>
        <v>10</v>
      </c>
      <c r="L68" s="1">
        <v>0.63999999999999901</v>
      </c>
      <c r="M68" s="1">
        <f t="shared" si="37"/>
        <v>0</v>
      </c>
      <c r="N68" s="1">
        <f t="shared" si="60"/>
        <v>73</v>
      </c>
      <c r="O68" s="1">
        <f t="shared" ref="O68:O104" si="61">1.1*0.7*M68*(1-EXP(-25*M68/N68))</f>
        <v>0</v>
      </c>
      <c r="P68" s="1">
        <f t="shared" si="39"/>
        <v>7.5000000000000002E-4</v>
      </c>
      <c r="R68" s="2">
        <f t="shared" si="40"/>
        <v>4.9009850068578498</v>
      </c>
      <c r="S68" s="2">
        <f t="shared" si="41"/>
        <v>5.0622859867309702E-2</v>
      </c>
      <c r="T68" s="2">
        <f t="shared" si="42"/>
        <v>1.2205862386144309E-2</v>
      </c>
      <c r="U68" s="2">
        <f t="shared" si="43"/>
        <v>0.15907122092825807</v>
      </c>
      <c r="V68" s="2">
        <f t="shared" si="44"/>
        <v>168.842467391973</v>
      </c>
      <c r="W68" s="2">
        <f t="shared" si="45"/>
        <v>4.4822851314926337</v>
      </c>
      <c r="X68" s="2">
        <v>5</v>
      </c>
      <c r="Y68" s="2">
        <v>0.63999999999999901</v>
      </c>
      <c r="Z68" s="2">
        <f t="shared" si="46"/>
        <v>0</v>
      </c>
      <c r="AA68" s="2">
        <f t="shared" si="47"/>
        <v>36.5</v>
      </c>
      <c r="AB68" s="2">
        <f t="shared" ref="AB68:AB104" si="62">1.1*0.7*Z68*(1-EXP(-25*Z68/AA68))</f>
        <v>0</v>
      </c>
      <c r="AC68" s="2">
        <f t="shared" si="48"/>
        <v>7.5000000000000002E-4</v>
      </c>
      <c r="AE68" s="3">
        <f t="shared" si="49"/>
        <v>4.9009850068578498</v>
      </c>
      <c r="AF68" s="3">
        <f t="shared" si="50"/>
        <v>5.0622859867309702E-2</v>
      </c>
      <c r="AG68" s="3">
        <f t="shared" si="51"/>
        <v>1.2205862386144309E-2</v>
      </c>
      <c r="AH68" s="3">
        <f t="shared" si="52"/>
        <v>8.2966233465974357E-2</v>
      </c>
      <c r="AI68" s="3">
        <f t="shared" si="53"/>
        <v>45.202535570513511</v>
      </c>
      <c r="AJ68" s="3">
        <f t="shared" si="54"/>
        <v>2.0045388497108227</v>
      </c>
      <c r="AK68" s="3">
        <v>1</v>
      </c>
      <c r="AL68" s="3">
        <v>0.63999999999999901</v>
      </c>
      <c r="AM68" s="3">
        <f t="shared" si="55"/>
        <v>0</v>
      </c>
      <c r="AN68" s="3">
        <f t="shared" si="56"/>
        <v>7.3</v>
      </c>
      <c r="AO68" s="3">
        <f t="shared" ref="AO68:AO104" si="63">1.1*0.7*AM68*(1-EXP(-25*AM68/AN68))</f>
        <v>0</v>
      </c>
      <c r="AP68" s="3">
        <f t="shared" si="57"/>
        <v>7.5000000000000002E-4</v>
      </c>
    </row>
    <row r="69" spans="5:42" x14ac:dyDescent="0.25">
      <c r="E69" s="1">
        <f t="shared" si="31"/>
        <v>4.9009850068578498</v>
      </c>
      <c r="F69" s="1">
        <f t="shared" si="32"/>
        <v>5.0622859867309702E-2</v>
      </c>
      <c r="G69" s="1">
        <f t="shared" si="33"/>
        <v>1.2205862386144309E-2</v>
      </c>
      <c r="H69" s="1">
        <f t="shared" si="58"/>
        <v>0.21525961446856062</v>
      </c>
      <c r="I69" s="1">
        <f t="shared" si="35"/>
        <v>310.0199002590702</v>
      </c>
      <c r="J69" s="1">
        <f t="shared" si="59"/>
        <v>6.4379538674954704</v>
      </c>
      <c r="K69" s="1">
        <f t="shared" si="30"/>
        <v>10</v>
      </c>
      <c r="L69" s="1">
        <v>0.64999999999999902</v>
      </c>
      <c r="M69" s="1">
        <f t="shared" si="37"/>
        <v>0</v>
      </c>
      <c r="N69" s="1">
        <f t="shared" si="60"/>
        <v>73</v>
      </c>
      <c r="O69" s="1">
        <f t="shared" si="61"/>
        <v>0</v>
      </c>
      <c r="P69" s="1">
        <f t="shared" si="39"/>
        <v>7.5000000000000002E-4</v>
      </c>
      <c r="R69" s="2">
        <f t="shared" si="40"/>
        <v>4.9009850068578498</v>
      </c>
      <c r="S69" s="2">
        <f t="shared" si="41"/>
        <v>5.0622859867309702E-2</v>
      </c>
      <c r="T69" s="2">
        <f t="shared" si="42"/>
        <v>1.2205862386144309E-2</v>
      </c>
      <c r="U69" s="2">
        <f t="shared" si="43"/>
        <v>0.1615567087552621</v>
      </c>
      <c r="V69" s="2">
        <f t="shared" si="44"/>
        <v>174.19150994411277</v>
      </c>
      <c r="W69" s="2">
        <f t="shared" si="45"/>
        <v>4.5523208366722061</v>
      </c>
      <c r="X69" s="2">
        <v>5</v>
      </c>
      <c r="Y69" s="2">
        <v>0.64999999999999902</v>
      </c>
      <c r="Z69" s="2">
        <f t="shared" si="46"/>
        <v>0</v>
      </c>
      <c r="AA69" s="2">
        <f t="shared" si="47"/>
        <v>36.5</v>
      </c>
      <c r="AB69" s="2">
        <f t="shared" si="62"/>
        <v>0</v>
      </c>
      <c r="AC69" s="2">
        <f t="shared" si="48"/>
        <v>7.5000000000000002E-4</v>
      </c>
      <c r="AE69" s="3">
        <f t="shared" si="49"/>
        <v>4.9009850068578498</v>
      </c>
      <c r="AF69" s="3">
        <f t="shared" si="50"/>
        <v>5.0622859867309702E-2</v>
      </c>
      <c r="AG69" s="3">
        <f t="shared" si="51"/>
        <v>1.2205862386144309E-2</v>
      </c>
      <c r="AH69" s="3">
        <f t="shared" si="52"/>
        <v>8.4262580863880207E-2</v>
      </c>
      <c r="AI69" s="3">
        <f t="shared" si="53"/>
        <v>46.657644723002825</v>
      </c>
      <c r="AJ69" s="3">
        <f t="shared" si="54"/>
        <v>2.0358597692375544</v>
      </c>
      <c r="AK69" s="3">
        <v>1</v>
      </c>
      <c r="AL69" s="3">
        <v>0.64999999999999902</v>
      </c>
      <c r="AM69" s="3">
        <f t="shared" si="55"/>
        <v>0</v>
      </c>
      <c r="AN69" s="3">
        <f t="shared" si="56"/>
        <v>7.3</v>
      </c>
      <c r="AO69" s="3">
        <f t="shared" si="63"/>
        <v>0</v>
      </c>
      <c r="AP69" s="3">
        <f t="shared" si="57"/>
        <v>7.5000000000000002E-4</v>
      </c>
    </row>
    <row r="70" spans="5:42" x14ac:dyDescent="0.25">
      <c r="E70" s="1">
        <f t="shared" si="31"/>
        <v>4.9009850068578498</v>
      </c>
      <c r="F70" s="1">
        <f t="shared" si="32"/>
        <v>5.0622859867309702E-2</v>
      </c>
      <c r="G70" s="1">
        <f t="shared" si="33"/>
        <v>1.2205862386144309E-2</v>
      </c>
      <c r="H70" s="1">
        <f t="shared" si="58"/>
        <v>0.21857130084500004</v>
      </c>
      <c r="I70" s="1">
        <f t="shared" si="35"/>
        <v>319.66335752154083</v>
      </c>
      <c r="J70" s="1">
        <f t="shared" si="59"/>
        <v>6.536999311610785</v>
      </c>
      <c r="K70" s="1">
        <f t="shared" ref="K70:K104" si="64">$K$4</f>
        <v>10</v>
      </c>
      <c r="L70" s="1">
        <v>0.65999999999999903</v>
      </c>
      <c r="M70" s="1">
        <f t="shared" si="37"/>
        <v>0</v>
      </c>
      <c r="N70" s="1">
        <f t="shared" si="60"/>
        <v>73</v>
      </c>
      <c r="O70" s="1">
        <f t="shared" si="61"/>
        <v>0</v>
      </c>
      <c r="P70" s="1">
        <f t="shared" si="39"/>
        <v>7.5000000000000002E-4</v>
      </c>
      <c r="R70" s="2">
        <f t="shared" si="40"/>
        <v>4.9009850068578498</v>
      </c>
      <c r="S70" s="2">
        <f t="shared" si="41"/>
        <v>5.0622859867309702E-2</v>
      </c>
      <c r="T70" s="2">
        <f t="shared" si="42"/>
        <v>1.2205862386144309E-2</v>
      </c>
      <c r="U70" s="2">
        <f t="shared" si="43"/>
        <v>0.16404219658226618</v>
      </c>
      <c r="V70" s="2">
        <f t="shared" si="44"/>
        <v>179.62348338853388</v>
      </c>
      <c r="W70" s="2">
        <f t="shared" si="45"/>
        <v>4.6223565418517794</v>
      </c>
      <c r="X70" s="2">
        <v>5</v>
      </c>
      <c r="Y70" s="2">
        <v>0.65999999999999903</v>
      </c>
      <c r="Z70" s="2">
        <f t="shared" si="46"/>
        <v>0</v>
      </c>
      <c r="AA70" s="2">
        <f t="shared" si="47"/>
        <v>36.5</v>
      </c>
      <c r="AB70" s="2">
        <f t="shared" si="62"/>
        <v>0</v>
      </c>
      <c r="AC70" s="2">
        <f t="shared" si="48"/>
        <v>7.5000000000000002E-4</v>
      </c>
      <c r="AE70" s="3">
        <f t="shared" si="49"/>
        <v>4.9009850068578498</v>
      </c>
      <c r="AF70" s="3">
        <f t="shared" si="50"/>
        <v>5.0622859867309702E-2</v>
      </c>
      <c r="AG70" s="3">
        <f t="shared" si="51"/>
        <v>1.2205862386144309E-2</v>
      </c>
      <c r="AH70" s="3">
        <f t="shared" si="52"/>
        <v>8.5558928261786057E-2</v>
      </c>
      <c r="AI70" s="3">
        <f t="shared" si="53"/>
        <v>48.135313707313685</v>
      </c>
      <c r="AJ70" s="3">
        <f t="shared" si="54"/>
        <v>2.0671806887642861</v>
      </c>
      <c r="AK70" s="3">
        <v>1</v>
      </c>
      <c r="AL70" s="3">
        <v>0.65999999999999903</v>
      </c>
      <c r="AM70" s="3">
        <f t="shared" si="55"/>
        <v>0</v>
      </c>
      <c r="AN70" s="3">
        <f t="shared" si="56"/>
        <v>7.3</v>
      </c>
      <c r="AO70" s="3">
        <f t="shared" si="63"/>
        <v>0</v>
      </c>
      <c r="AP70" s="3">
        <f t="shared" si="57"/>
        <v>7.5000000000000002E-4</v>
      </c>
    </row>
    <row r="71" spans="5:42" x14ac:dyDescent="0.25">
      <c r="E71" s="1">
        <f t="shared" si="31"/>
        <v>4.9009850068578498</v>
      </c>
      <c r="F71" s="1">
        <f t="shared" si="32"/>
        <v>5.0622859867309702E-2</v>
      </c>
      <c r="G71" s="1">
        <f t="shared" si="33"/>
        <v>1.2205862386144309E-2</v>
      </c>
      <c r="H71" s="1">
        <f t="shared" si="58"/>
        <v>0.22188298722143943</v>
      </c>
      <c r="I71" s="1">
        <f t="shared" si="35"/>
        <v>329.45404313916362</v>
      </c>
      <c r="J71" s="1">
        <f t="shared" si="59"/>
        <v>6.6360447557261004</v>
      </c>
      <c r="K71" s="1">
        <f t="shared" si="64"/>
        <v>10</v>
      </c>
      <c r="L71" s="1">
        <v>0.66999999999999904</v>
      </c>
      <c r="M71" s="1">
        <f t="shared" si="37"/>
        <v>0</v>
      </c>
      <c r="N71" s="1">
        <f t="shared" si="60"/>
        <v>73</v>
      </c>
      <c r="O71" s="1">
        <f t="shared" si="61"/>
        <v>0</v>
      </c>
      <c r="P71" s="1">
        <f t="shared" si="39"/>
        <v>7.5000000000000002E-4</v>
      </c>
      <c r="R71" s="2">
        <f t="shared" si="40"/>
        <v>4.9009850068578498</v>
      </c>
      <c r="S71" s="2">
        <f t="shared" si="41"/>
        <v>5.0622859867309702E-2</v>
      </c>
      <c r="T71" s="2">
        <f t="shared" si="42"/>
        <v>1.2205862386144309E-2</v>
      </c>
      <c r="U71" s="2">
        <f t="shared" si="43"/>
        <v>0.16652768440927018</v>
      </c>
      <c r="V71" s="2">
        <f t="shared" si="44"/>
        <v>185.13838772523607</v>
      </c>
      <c r="W71" s="2">
        <f t="shared" si="45"/>
        <v>4.6923922470313517</v>
      </c>
      <c r="X71" s="2">
        <v>5</v>
      </c>
      <c r="Y71" s="2">
        <v>0.66999999999999904</v>
      </c>
      <c r="Z71" s="2">
        <f t="shared" si="46"/>
        <v>0</v>
      </c>
      <c r="AA71" s="2">
        <f t="shared" si="47"/>
        <v>36.5</v>
      </c>
      <c r="AB71" s="2">
        <f t="shared" si="62"/>
        <v>0</v>
      </c>
      <c r="AC71" s="2">
        <f t="shared" si="48"/>
        <v>7.5000000000000002E-4</v>
      </c>
      <c r="AE71" s="3">
        <f t="shared" si="49"/>
        <v>4.9009850068578498</v>
      </c>
      <c r="AF71" s="3">
        <f t="shared" si="50"/>
        <v>5.0622859867309702E-2</v>
      </c>
      <c r="AG71" s="3">
        <f t="shared" si="51"/>
        <v>1.2205862386144309E-2</v>
      </c>
      <c r="AH71" s="3">
        <f t="shared" si="52"/>
        <v>8.6855275659691908E-2</v>
      </c>
      <c r="AI71" s="3">
        <f t="shared" si="53"/>
        <v>49.635542523446084</v>
      </c>
      <c r="AJ71" s="3">
        <f t="shared" si="54"/>
        <v>2.0985016082910177</v>
      </c>
      <c r="AK71" s="3">
        <v>1</v>
      </c>
      <c r="AL71" s="3">
        <v>0.66999999999999904</v>
      </c>
      <c r="AM71" s="3">
        <f t="shared" si="55"/>
        <v>0</v>
      </c>
      <c r="AN71" s="3">
        <f t="shared" si="56"/>
        <v>7.3</v>
      </c>
      <c r="AO71" s="3">
        <f t="shared" si="63"/>
        <v>0</v>
      </c>
      <c r="AP71" s="3">
        <f t="shared" si="57"/>
        <v>7.5000000000000002E-4</v>
      </c>
    </row>
    <row r="72" spans="5:42" x14ac:dyDescent="0.25">
      <c r="E72" s="1">
        <f t="shared" si="31"/>
        <v>4.9009850068578498</v>
      </c>
      <c r="F72" s="1">
        <f t="shared" si="32"/>
        <v>5.0622859867309702E-2</v>
      </c>
      <c r="G72" s="1">
        <f t="shared" si="33"/>
        <v>1.2205862386144309E-2</v>
      </c>
      <c r="H72" s="1">
        <f t="shared" si="58"/>
        <v>0.22519467359787884</v>
      </c>
      <c r="I72" s="1">
        <f t="shared" si="35"/>
        <v>339.39195711193867</v>
      </c>
      <c r="J72" s="1">
        <f t="shared" si="59"/>
        <v>6.735090199841415</v>
      </c>
      <c r="K72" s="1">
        <f t="shared" si="64"/>
        <v>10</v>
      </c>
      <c r="L72" s="1">
        <v>0.67999999999999905</v>
      </c>
      <c r="M72" s="1">
        <f t="shared" si="37"/>
        <v>0</v>
      </c>
      <c r="N72" s="1">
        <f t="shared" si="60"/>
        <v>73</v>
      </c>
      <c r="O72" s="1">
        <f t="shared" si="61"/>
        <v>0</v>
      </c>
      <c r="P72" s="1">
        <f t="shared" si="39"/>
        <v>7.5000000000000002E-4</v>
      </c>
      <c r="R72" s="2">
        <f t="shared" si="40"/>
        <v>4.9009850068578498</v>
      </c>
      <c r="S72" s="2">
        <f t="shared" si="41"/>
        <v>5.0622859867309702E-2</v>
      </c>
      <c r="T72" s="2">
        <f t="shared" si="42"/>
        <v>1.2205862386144309E-2</v>
      </c>
      <c r="U72" s="2">
        <f t="shared" si="43"/>
        <v>0.16901317223627421</v>
      </c>
      <c r="V72" s="2">
        <f t="shared" si="44"/>
        <v>190.73622295421953</v>
      </c>
      <c r="W72" s="2">
        <f t="shared" si="45"/>
        <v>4.7624279522109241</v>
      </c>
      <c r="X72" s="2">
        <v>5</v>
      </c>
      <c r="Y72" s="2">
        <v>0.67999999999999905</v>
      </c>
      <c r="Z72" s="2">
        <f t="shared" si="46"/>
        <v>0</v>
      </c>
      <c r="AA72" s="2">
        <f t="shared" si="47"/>
        <v>36.5</v>
      </c>
      <c r="AB72" s="2">
        <f t="shared" si="62"/>
        <v>0</v>
      </c>
      <c r="AC72" s="2">
        <f t="shared" si="48"/>
        <v>7.5000000000000002E-4</v>
      </c>
      <c r="AE72" s="3">
        <f t="shared" si="49"/>
        <v>4.9009850068578498</v>
      </c>
      <c r="AF72" s="3">
        <f t="shared" si="50"/>
        <v>5.0622859867309702E-2</v>
      </c>
      <c r="AG72" s="3">
        <f t="shared" si="51"/>
        <v>1.2205862386144309E-2</v>
      </c>
      <c r="AH72" s="3">
        <f t="shared" si="52"/>
        <v>8.8151623057597744E-2</v>
      </c>
      <c r="AI72" s="3">
        <f t="shared" si="53"/>
        <v>51.158331171400008</v>
      </c>
      <c r="AJ72" s="3">
        <f t="shared" si="54"/>
        <v>2.1298225278177494</v>
      </c>
      <c r="AK72" s="3">
        <v>1</v>
      </c>
      <c r="AL72" s="3">
        <v>0.67999999999999905</v>
      </c>
      <c r="AM72" s="3">
        <f t="shared" si="55"/>
        <v>0</v>
      </c>
      <c r="AN72" s="3">
        <f t="shared" si="56"/>
        <v>7.3</v>
      </c>
      <c r="AO72" s="3">
        <f t="shared" si="63"/>
        <v>0</v>
      </c>
      <c r="AP72" s="3">
        <f t="shared" si="57"/>
        <v>7.5000000000000002E-4</v>
      </c>
    </row>
    <row r="73" spans="5:42" x14ac:dyDescent="0.25">
      <c r="E73" s="1">
        <f t="shared" si="31"/>
        <v>4.9009850068578498</v>
      </c>
      <c r="F73" s="1">
        <f t="shared" si="32"/>
        <v>5.0622859867309702E-2</v>
      </c>
      <c r="G73" s="1">
        <f t="shared" si="33"/>
        <v>1.2205862386144309E-2</v>
      </c>
      <c r="H73" s="1">
        <f t="shared" si="58"/>
        <v>0.22850635997431817</v>
      </c>
      <c r="I73" s="1">
        <f t="shared" si="35"/>
        <v>349.47709943986575</v>
      </c>
      <c r="J73" s="1">
        <f t="shared" si="59"/>
        <v>6.8341356439567296</v>
      </c>
      <c r="K73" s="1">
        <f t="shared" si="64"/>
        <v>10</v>
      </c>
      <c r="L73" s="1">
        <v>0.68999999999999895</v>
      </c>
      <c r="M73" s="1">
        <f t="shared" si="37"/>
        <v>0</v>
      </c>
      <c r="N73" s="1">
        <f t="shared" si="60"/>
        <v>73</v>
      </c>
      <c r="O73" s="1">
        <f t="shared" si="61"/>
        <v>0</v>
      </c>
      <c r="P73" s="1">
        <f t="shared" si="39"/>
        <v>7.5000000000000002E-4</v>
      </c>
      <c r="R73" s="2">
        <f t="shared" si="40"/>
        <v>4.9009850068578498</v>
      </c>
      <c r="S73" s="2">
        <f t="shared" si="41"/>
        <v>5.0622859867309702E-2</v>
      </c>
      <c r="T73" s="2">
        <f t="shared" si="42"/>
        <v>1.2205862386144309E-2</v>
      </c>
      <c r="U73" s="2">
        <f t="shared" si="43"/>
        <v>0.17149866006327821</v>
      </c>
      <c r="V73" s="2">
        <f t="shared" si="44"/>
        <v>196.41698907548422</v>
      </c>
      <c r="W73" s="2">
        <f t="shared" si="45"/>
        <v>4.8324636573904955</v>
      </c>
      <c r="X73" s="2">
        <v>5</v>
      </c>
      <c r="Y73" s="2">
        <v>0.68999999999999895</v>
      </c>
      <c r="Z73" s="2">
        <f t="shared" si="46"/>
        <v>0</v>
      </c>
      <c r="AA73" s="2">
        <f t="shared" si="47"/>
        <v>36.5</v>
      </c>
      <c r="AB73" s="2">
        <f t="shared" si="62"/>
        <v>0</v>
      </c>
      <c r="AC73" s="2">
        <f t="shared" si="48"/>
        <v>7.5000000000000002E-4</v>
      </c>
      <c r="AE73" s="3">
        <f t="shared" si="49"/>
        <v>4.9009850068578498</v>
      </c>
      <c r="AF73" s="3">
        <f t="shared" si="50"/>
        <v>5.0622859867309702E-2</v>
      </c>
      <c r="AG73" s="3">
        <f t="shared" si="51"/>
        <v>1.2205862386144309E-2</v>
      </c>
      <c r="AH73" s="3">
        <f t="shared" si="52"/>
        <v>8.9447970455503581E-2</v>
      </c>
      <c r="AI73" s="3">
        <f t="shared" si="53"/>
        <v>52.70367965117547</v>
      </c>
      <c r="AJ73" s="3">
        <f t="shared" si="54"/>
        <v>2.1611434473444806</v>
      </c>
      <c r="AK73" s="3">
        <v>1</v>
      </c>
      <c r="AL73" s="3">
        <v>0.68999999999999895</v>
      </c>
      <c r="AM73" s="3">
        <f t="shared" si="55"/>
        <v>0</v>
      </c>
      <c r="AN73" s="3">
        <f t="shared" si="56"/>
        <v>7.3</v>
      </c>
      <c r="AO73" s="3">
        <f t="shared" si="63"/>
        <v>0</v>
      </c>
      <c r="AP73" s="3">
        <f t="shared" si="57"/>
        <v>7.5000000000000002E-4</v>
      </c>
    </row>
    <row r="74" spans="5:42" x14ac:dyDescent="0.25">
      <c r="E74" s="1">
        <f t="shared" ref="E74:E104" si="65">$C$4*(1.5*9.81*1000000*1000000)^0.33333333</f>
        <v>4.9009850068578498</v>
      </c>
      <c r="F74" s="1">
        <f t="shared" ref="F74:F104" si="66">IF(E74&lt;4,0.24/E74,IF(E74&lt;10,0.14*E74^(-0.64),0.04*E74^(-0.1)))</f>
        <v>5.0622859867309702E-2</v>
      </c>
      <c r="G74" s="1">
        <f t="shared" ref="G74:G104" si="67">SQRT(F74*1500*9.81*$C$4/1000)</f>
        <v>1.2205862386144309E-2</v>
      </c>
      <c r="H74" s="1">
        <f t="shared" si="58"/>
        <v>0.23181804635075762</v>
      </c>
      <c r="I74" s="1">
        <f t="shared" ref="I74:I104" si="68">MAX(0,(H74^2-G74^2)/(G74^2))</f>
        <v>359.70947012294539</v>
      </c>
      <c r="J74" s="1">
        <f t="shared" si="59"/>
        <v>6.933181088072045</v>
      </c>
      <c r="K74" s="1">
        <f t="shared" si="64"/>
        <v>10</v>
      </c>
      <c r="L74" s="1">
        <v>0.69999999999999896</v>
      </c>
      <c r="M74" s="1">
        <f t="shared" ref="M74:M104" si="69">IF(I74&gt;25,0,K74*$C$3*($C$4/K74)^0.3*(1-EXP(-0.5*I74))*(25-I74))</f>
        <v>0</v>
      </c>
      <c r="N74" s="1">
        <f t="shared" si="60"/>
        <v>73</v>
      </c>
      <c r="O74" s="1">
        <f t="shared" si="61"/>
        <v>0</v>
      </c>
      <c r="P74" s="1">
        <f t="shared" ref="P74:P104" si="70">3*$C$2+O74</f>
        <v>7.5000000000000002E-4</v>
      </c>
      <c r="R74" s="2">
        <f t="shared" ref="R74:R104" si="71">$C$4*(1.5*9.81*1000000*1000000)^0.33333333</f>
        <v>4.9009850068578498</v>
      </c>
      <c r="S74" s="2">
        <f t="shared" ref="S74:S104" si="72">IF(R74&lt;4,0.24/R74,IF(R74&lt;10,0.14*R74^(-0.64),0.04*R74^(-0.1)))</f>
        <v>5.0622859867309702E-2</v>
      </c>
      <c r="T74" s="2">
        <f t="shared" ref="T74:T104" si="73">SQRT(S74*1500*9.81*$C$4/1000)</f>
        <v>1.2205862386144309E-2</v>
      </c>
      <c r="U74" s="2">
        <f t="shared" ref="U74:U104" si="74">W74*SQRT(9.81)/(18*LOG10(12*X74/3/$C$2))</f>
        <v>0.17398414789028227</v>
      </c>
      <c r="V74" s="2">
        <f t="shared" ref="V74:V104" si="75">MAX(0,(U74^2-T74^2)/(T74^2))</f>
        <v>202.18068608903022</v>
      </c>
      <c r="W74" s="2">
        <f t="shared" ref="W74:W104" si="76">Y74*SQRT(9.81*X74)</f>
        <v>4.9024993625700688</v>
      </c>
      <c r="X74" s="2">
        <v>5</v>
      </c>
      <c r="Y74" s="2">
        <v>0.69999999999999896</v>
      </c>
      <c r="Z74" s="2">
        <f t="shared" ref="Z74:Z104" si="77">IF(V74&gt;25,0,X74*$C$3*($C$4/X74)^0.3*(1-EXP(-0.5*V74))*(25-V74))</f>
        <v>0</v>
      </c>
      <c r="AA74" s="2">
        <f t="shared" ref="AA74:AA104" si="78">7.3*X74</f>
        <v>36.5</v>
      </c>
      <c r="AB74" s="2">
        <f t="shared" si="62"/>
        <v>0</v>
      </c>
      <c r="AC74" s="2">
        <f t="shared" ref="AC74:AC104" si="79">3*$C$2+AB74</f>
        <v>7.5000000000000002E-4</v>
      </c>
      <c r="AE74" s="3">
        <f t="shared" ref="AE74:AE104" si="80">$C$4*(1.5*9.81*1000000*1000000)^0.33333333</f>
        <v>4.9009850068578498</v>
      </c>
      <c r="AF74" s="3">
        <f t="shared" ref="AF74:AF104" si="81">IF(AE74&lt;4,0.24/AE74,IF(AE74&lt;10,0.14*AE74^(-0.64),0.04*AE74^(-0.1)))</f>
        <v>5.0622859867309702E-2</v>
      </c>
      <c r="AG74" s="3">
        <f t="shared" ref="AG74:AG104" si="82">SQRT(AF74*1500*9.81*$C$4/1000)</f>
        <v>1.2205862386144309E-2</v>
      </c>
      <c r="AH74" s="3">
        <f t="shared" ref="AH74:AH104" si="83">AJ74*SQRT(9.81)/(18*LOG10(12*AK74/3/$C$2))</f>
        <v>9.0744317853409445E-2</v>
      </c>
      <c r="AI74" s="3">
        <f t="shared" ref="AI74:AI104" si="84">MAX(0,(AH74^2-AG74^2)/(AG74^2))</f>
        <v>54.271587962772507</v>
      </c>
      <c r="AJ74" s="3">
        <f t="shared" ref="AJ74:AJ104" si="85">AL74*SQRT(9.81*AK74)</f>
        <v>2.1924643668712123</v>
      </c>
      <c r="AK74" s="3">
        <v>1</v>
      </c>
      <c r="AL74" s="3">
        <v>0.69999999999999896</v>
      </c>
      <c r="AM74" s="3">
        <f t="shared" ref="AM74:AM104" si="86">IF(AI74&gt;25,0,AK74*$C$3*($C$4/AK74)^0.3*(1-EXP(-0.5*AI74))*(25-AI74))</f>
        <v>0</v>
      </c>
      <c r="AN74" s="3">
        <f t="shared" ref="AN74:AN104" si="87">7.3*AK74</f>
        <v>7.3</v>
      </c>
      <c r="AO74" s="3">
        <f t="shared" si="63"/>
        <v>0</v>
      </c>
      <c r="AP74" s="3">
        <f t="shared" ref="AP74:AP104" si="88">3*$C$2+AO74</f>
        <v>7.5000000000000002E-4</v>
      </c>
    </row>
    <row r="75" spans="5:42" x14ac:dyDescent="0.25">
      <c r="E75" s="1">
        <f t="shared" si="65"/>
        <v>4.9009850068578498</v>
      </c>
      <c r="F75" s="1">
        <f t="shared" si="66"/>
        <v>5.0622859867309702E-2</v>
      </c>
      <c r="G75" s="1">
        <f t="shared" si="67"/>
        <v>1.2205862386144309E-2</v>
      </c>
      <c r="H75" s="1">
        <f t="shared" si="58"/>
        <v>0.23512973272719698</v>
      </c>
      <c r="I75" s="1">
        <f t="shared" si="68"/>
        <v>370.08906916117695</v>
      </c>
      <c r="J75" s="1">
        <f t="shared" si="59"/>
        <v>7.0322265321873596</v>
      </c>
      <c r="K75" s="1">
        <f t="shared" si="64"/>
        <v>10</v>
      </c>
      <c r="L75" s="1">
        <v>0.70999999999999897</v>
      </c>
      <c r="M75" s="1">
        <f t="shared" si="69"/>
        <v>0</v>
      </c>
      <c r="N75" s="1">
        <f t="shared" si="60"/>
        <v>73</v>
      </c>
      <c r="O75" s="1">
        <f t="shared" si="61"/>
        <v>0</v>
      </c>
      <c r="P75" s="1">
        <f t="shared" si="70"/>
        <v>7.5000000000000002E-4</v>
      </c>
      <c r="R75" s="2">
        <f t="shared" si="71"/>
        <v>4.9009850068578498</v>
      </c>
      <c r="S75" s="2">
        <f t="shared" si="72"/>
        <v>5.0622859867309702E-2</v>
      </c>
      <c r="T75" s="2">
        <f t="shared" si="73"/>
        <v>1.2205862386144309E-2</v>
      </c>
      <c r="U75" s="2">
        <f t="shared" si="74"/>
        <v>0.17646963571728633</v>
      </c>
      <c r="V75" s="2">
        <f t="shared" si="75"/>
        <v>208.02731399485748</v>
      </c>
      <c r="W75" s="2">
        <f t="shared" si="76"/>
        <v>4.9725350677496412</v>
      </c>
      <c r="X75" s="2">
        <v>5</v>
      </c>
      <c r="Y75" s="2">
        <v>0.70999999999999897</v>
      </c>
      <c r="Z75" s="2">
        <f t="shared" si="77"/>
        <v>0</v>
      </c>
      <c r="AA75" s="2">
        <f t="shared" si="78"/>
        <v>36.5</v>
      </c>
      <c r="AB75" s="2">
        <f t="shared" si="62"/>
        <v>0</v>
      </c>
      <c r="AC75" s="2">
        <f t="shared" si="79"/>
        <v>7.5000000000000002E-4</v>
      </c>
      <c r="AE75" s="3">
        <f t="shared" si="80"/>
        <v>4.9009850068578498</v>
      </c>
      <c r="AF75" s="3">
        <f t="shared" si="81"/>
        <v>5.0622859867309702E-2</v>
      </c>
      <c r="AG75" s="3">
        <f t="shared" si="82"/>
        <v>1.2205862386144309E-2</v>
      </c>
      <c r="AH75" s="3">
        <f t="shared" si="83"/>
        <v>9.2040665251315296E-2</v>
      </c>
      <c r="AI75" s="3">
        <f t="shared" si="84"/>
        <v>55.862056106191069</v>
      </c>
      <c r="AJ75" s="3">
        <f t="shared" si="85"/>
        <v>2.2237852863979439</v>
      </c>
      <c r="AK75" s="3">
        <v>1</v>
      </c>
      <c r="AL75" s="3">
        <v>0.70999999999999897</v>
      </c>
      <c r="AM75" s="3">
        <f t="shared" si="86"/>
        <v>0</v>
      </c>
      <c r="AN75" s="3">
        <f t="shared" si="87"/>
        <v>7.3</v>
      </c>
      <c r="AO75" s="3">
        <f t="shared" si="63"/>
        <v>0</v>
      </c>
      <c r="AP75" s="3">
        <f t="shared" si="88"/>
        <v>7.5000000000000002E-4</v>
      </c>
    </row>
    <row r="76" spans="5:42" x14ac:dyDescent="0.25">
      <c r="E76" s="1">
        <f t="shared" si="65"/>
        <v>4.9009850068578498</v>
      </c>
      <c r="F76" s="1">
        <f t="shared" si="66"/>
        <v>5.0622859867309702E-2</v>
      </c>
      <c r="G76" s="1">
        <f t="shared" si="67"/>
        <v>1.2205862386144309E-2</v>
      </c>
      <c r="H76" s="1">
        <f t="shared" si="58"/>
        <v>0.23844141910363642</v>
      </c>
      <c r="I76" s="1">
        <f t="shared" si="68"/>
        <v>380.61589655456106</v>
      </c>
      <c r="J76" s="1">
        <f t="shared" si="59"/>
        <v>7.1312719763026751</v>
      </c>
      <c r="K76" s="1">
        <f t="shared" si="64"/>
        <v>10</v>
      </c>
      <c r="L76" s="1">
        <v>0.71999999999999897</v>
      </c>
      <c r="M76" s="1">
        <f t="shared" si="69"/>
        <v>0</v>
      </c>
      <c r="N76" s="1">
        <f t="shared" si="60"/>
        <v>73</v>
      </c>
      <c r="O76" s="1">
        <f t="shared" si="61"/>
        <v>0</v>
      </c>
      <c r="P76" s="1">
        <f t="shared" si="70"/>
        <v>7.5000000000000002E-4</v>
      </c>
      <c r="R76" s="2">
        <f t="shared" si="71"/>
        <v>4.9009850068578498</v>
      </c>
      <c r="S76" s="2">
        <f t="shared" si="72"/>
        <v>5.0622859867309702E-2</v>
      </c>
      <c r="T76" s="2">
        <f t="shared" si="73"/>
        <v>1.2205862386144309E-2</v>
      </c>
      <c r="U76" s="2">
        <f t="shared" si="74"/>
        <v>0.17895512354429036</v>
      </c>
      <c r="V76" s="2">
        <f t="shared" si="75"/>
        <v>213.95687279296592</v>
      </c>
      <c r="W76" s="2">
        <f t="shared" si="76"/>
        <v>5.0425707729292135</v>
      </c>
      <c r="X76" s="2">
        <v>5</v>
      </c>
      <c r="Y76" s="2">
        <v>0.71999999999999897</v>
      </c>
      <c r="Z76" s="2">
        <f t="shared" si="77"/>
        <v>0</v>
      </c>
      <c r="AA76" s="2">
        <f t="shared" si="78"/>
        <v>36.5</v>
      </c>
      <c r="AB76" s="2">
        <f t="shared" si="62"/>
        <v>0</v>
      </c>
      <c r="AC76" s="2">
        <f t="shared" si="79"/>
        <v>7.5000000000000002E-4</v>
      </c>
      <c r="AE76" s="3">
        <f t="shared" si="80"/>
        <v>4.9009850068578498</v>
      </c>
      <c r="AF76" s="3">
        <f t="shared" si="81"/>
        <v>5.0622859867309702E-2</v>
      </c>
      <c r="AG76" s="3">
        <f t="shared" si="82"/>
        <v>1.2205862386144309E-2</v>
      </c>
      <c r="AH76" s="3">
        <f t="shared" si="83"/>
        <v>9.3337012649221146E-2</v>
      </c>
      <c r="AI76" s="3">
        <f t="shared" si="84"/>
        <v>57.475084081431156</v>
      </c>
      <c r="AJ76" s="3">
        <f t="shared" si="85"/>
        <v>2.2551062059246756</v>
      </c>
      <c r="AK76" s="3">
        <v>1</v>
      </c>
      <c r="AL76" s="3">
        <v>0.71999999999999897</v>
      </c>
      <c r="AM76" s="3">
        <f t="shared" si="86"/>
        <v>0</v>
      </c>
      <c r="AN76" s="3">
        <f t="shared" si="87"/>
        <v>7.3</v>
      </c>
      <c r="AO76" s="3">
        <f t="shared" si="63"/>
        <v>0</v>
      </c>
      <c r="AP76" s="3">
        <f t="shared" si="88"/>
        <v>7.5000000000000002E-4</v>
      </c>
    </row>
    <row r="77" spans="5:42" x14ac:dyDescent="0.25">
      <c r="E77" s="1">
        <f t="shared" si="65"/>
        <v>4.9009850068578498</v>
      </c>
      <c r="F77" s="1">
        <f t="shared" si="66"/>
        <v>5.0622859867309702E-2</v>
      </c>
      <c r="G77" s="1">
        <f t="shared" si="67"/>
        <v>1.2205862386144309E-2</v>
      </c>
      <c r="H77" s="1">
        <f t="shared" si="58"/>
        <v>0.24175310548007581</v>
      </c>
      <c r="I77" s="1">
        <f t="shared" si="68"/>
        <v>391.28995230309715</v>
      </c>
      <c r="J77" s="1">
        <f t="shared" si="59"/>
        <v>7.2303174204179905</v>
      </c>
      <c r="K77" s="1">
        <f t="shared" si="64"/>
        <v>10</v>
      </c>
      <c r="L77" s="1">
        <v>0.72999999999999898</v>
      </c>
      <c r="M77" s="1">
        <f t="shared" si="69"/>
        <v>0</v>
      </c>
      <c r="N77" s="1">
        <f t="shared" si="60"/>
        <v>73</v>
      </c>
      <c r="O77" s="1">
        <f t="shared" si="61"/>
        <v>0</v>
      </c>
      <c r="P77" s="1">
        <f t="shared" si="70"/>
        <v>7.5000000000000002E-4</v>
      </c>
      <c r="R77" s="2">
        <f t="shared" si="71"/>
        <v>4.9009850068578498</v>
      </c>
      <c r="S77" s="2">
        <f t="shared" si="72"/>
        <v>5.0622859867309702E-2</v>
      </c>
      <c r="T77" s="2">
        <f t="shared" si="73"/>
        <v>1.2205862386144309E-2</v>
      </c>
      <c r="U77" s="2">
        <f t="shared" si="74"/>
        <v>0.18144061137129436</v>
      </c>
      <c r="V77" s="2">
        <f t="shared" si="75"/>
        <v>219.96936248335552</v>
      </c>
      <c r="W77" s="2">
        <f t="shared" si="76"/>
        <v>5.1126064781087859</v>
      </c>
      <c r="X77" s="2">
        <v>5</v>
      </c>
      <c r="Y77" s="2">
        <v>0.72999999999999898</v>
      </c>
      <c r="Z77" s="2">
        <f t="shared" si="77"/>
        <v>0</v>
      </c>
      <c r="AA77" s="2">
        <f t="shared" si="78"/>
        <v>36.5</v>
      </c>
      <c r="AB77" s="2">
        <f t="shared" si="62"/>
        <v>0</v>
      </c>
      <c r="AC77" s="2">
        <f t="shared" si="79"/>
        <v>7.5000000000000002E-4</v>
      </c>
      <c r="AE77" s="3">
        <f t="shared" si="80"/>
        <v>4.9009850068578498</v>
      </c>
      <c r="AF77" s="3">
        <f t="shared" si="81"/>
        <v>5.0622859867309702E-2</v>
      </c>
      <c r="AG77" s="3">
        <f t="shared" si="82"/>
        <v>1.2205862386144309E-2</v>
      </c>
      <c r="AH77" s="3">
        <f t="shared" si="83"/>
        <v>9.4633360047126996E-2</v>
      </c>
      <c r="AI77" s="3">
        <f t="shared" si="84"/>
        <v>59.110671888492796</v>
      </c>
      <c r="AJ77" s="3">
        <f t="shared" si="85"/>
        <v>2.2864271254514072</v>
      </c>
      <c r="AK77" s="3">
        <v>1</v>
      </c>
      <c r="AL77" s="3">
        <v>0.72999999999999898</v>
      </c>
      <c r="AM77" s="3">
        <f t="shared" si="86"/>
        <v>0</v>
      </c>
      <c r="AN77" s="3">
        <f t="shared" si="87"/>
        <v>7.3</v>
      </c>
      <c r="AO77" s="3">
        <f t="shared" si="63"/>
        <v>0</v>
      </c>
      <c r="AP77" s="3">
        <f t="shared" si="88"/>
        <v>7.5000000000000002E-4</v>
      </c>
    </row>
    <row r="78" spans="5:42" x14ac:dyDescent="0.25">
      <c r="E78" s="1">
        <f t="shared" si="65"/>
        <v>4.9009850068578498</v>
      </c>
      <c r="F78" s="1">
        <f t="shared" si="66"/>
        <v>5.0622859867309702E-2</v>
      </c>
      <c r="G78" s="1">
        <f t="shared" si="67"/>
        <v>1.2205862386144309E-2</v>
      </c>
      <c r="H78" s="1">
        <f t="shared" si="58"/>
        <v>0.24506479185651522</v>
      </c>
      <c r="I78" s="1">
        <f t="shared" si="68"/>
        <v>402.11123640678557</v>
      </c>
      <c r="J78" s="1">
        <f t="shared" si="59"/>
        <v>7.3293628645333051</v>
      </c>
      <c r="K78" s="1">
        <f t="shared" si="64"/>
        <v>10</v>
      </c>
      <c r="L78" s="1">
        <v>0.73999999999999899</v>
      </c>
      <c r="M78" s="1">
        <f t="shared" si="69"/>
        <v>0</v>
      </c>
      <c r="N78" s="1">
        <f t="shared" si="60"/>
        <v>73</v>
      </c>
      <c r="O78" s="1">
        <f t="shared" si="61"/>
        <v>0</v>
      </c>
      <c r="P78" s="1">
        <f t="shared" si="70"/>
        <v>7.5000000000000002E-4</v>
      </c>
      <c r="R78" s="2">
        <f t="shared" si="71"/>
        <v>4.9009850068578498</v>
      </c>
      <c r="S78" s="2">
        <f t="shared" si="72"/>
        <v>5.0622859867309702E-2</v>
      </c>
      <c r="T78" s="2">
        <f t="shared" si="73"/>
        <v>1.2205862386144309E-2</v>
      </c>
      <c r="U78" s="2">
        <f t="shared" si="74"/>
        <v>0.18392609919829844</v>
      </c>
      <c r="V78" s="2">
        <f t="shared" si="75"/>
        <v>226.06478306602654</v>
      </c>
      <c r="W78" s="2">
        <f t="shared" si="76"/>
        <v>5.1826421832883591</v>
      </c>
      <c r="X78" s="2">
        <v>5</v>
      </c>
      <c r="Y78" s="2">
        <v>0.73999999999999899</v>
      </c>
      <c r="Z78" s="2">
        <f t="shared" si="77"/>
        <v>0</v>
      </c>
      <c r="AA78" s="2">
        <f t="shared" si="78"/>
        <v>36.5</v>
      </c>
      <c r="AB78" s="2">
        <f t="shared" si="62"/>
        <v>0</v>
      </c>
      <c r="AC78" s="2">
        <f t="shared" si="79"/>
        <v>7.5000000000000002E-4</v>
      </c>
      <c r="AE78" s="3">
        <f t="shared" si="80"/>
        <v>4.9009850068578498</v>
      </c>
      <c r="AF78" s="3">
        <f t="shared" si="81"/>
        <v>5.0622859867309702E-2</v>
      </c>
      <c r="AG78" s="3">
        <f t="shared" si="82"/>
        <v>1.2205862386144309E-2</v>
      </c>
      <c r="AH78" s="3">
        <f t="shared" si="83"/>
        <v>9.5929707445032847E-2</v>
      </c>
      <c r="AI78" s="3">
        <f t="shared" si="84"/>
        <v>60.768819527375975</v>
      </c>
      <c r="AJ78" s="3">
        <f t="shared" si="85"/>
        <v>2.3177480449781389</v>
      </c>
      <c r="AK78" s="3">
        <v>1</v>
      </c>
      <c r="AL78" s="3">
        <v>0.73999999999999899</v>
      </c>
      <c r="AM78" s="3">
        <f t="shared" si="86"/>
        <v>0</v>
      </c>
      <c r="AN78" s="3">
        <f t="shared" si="87"/>
        <v>7.3</v>
      </c>
      <c r="AO78" s="3">
        <f t="shared" si="63"/>
        <v>0</v>
      </c>
      <c r="AP78" s="3">
        <f t="shared" si="88"/>
        <v>7.5000000000000002E-4</v>
      </c>
    </row>
    <row r="79" spans="5:42" x14ac:dyDescent="0.25">
      <c r="E79" s="1">
        <f t="shared" si="65"/>
        <v>4.9009850068578498</v>
      </c>
      <c r="F79" s="1">
        <f t="shared" si="66"/>
        <v>5.0622859867309702E-2</v>
      </c>
      <c r="G79" s="1">
        <f t="shared" si="67"/>
        <v>1.2205862386144309E-2</v>
      </c>
      <c r="H79" s="1">
        <f t="shared" si="58"/>
        <v>0.24837647823295461</v>
      </c>
      <c r="I79" s="1">
        <f t="shared" si="68"/>
        <v>413.07974886562613</v>
      </c>
      <c r="J79" s="1">
        <f t="shared" si="59"/>
        <v>7.4284083086486206</v>
      </c>
      <c r="K79" s="1">
        <f t="shared" si="64"/>
        <v>10</v>
      </c>
      <c r="L79" s="1">
        <v>0.749999999999999</v>
      </c>
      <c r="M79" s="1">
        <f t="shared" si="69"/>
        <v>0</v>
      </c>
      <c r="N79" s="1">
        <f t="shared" si="60"/>
        <v>73</v>
      </c>
      <c r="O79" s="1">
        <f t="shared" si="61"/>
        <v>0</v>
      </c>
      <c r="P79" s="1">
        <f t="shared" si="70"/>
        <v>7.5000000000000002E-4</v>
      </c>
      <c r="R79" s="2">
        <f t="shared" si="71"/>
        <v>4.9009850068578498</v>
      </c>
      <c r="S79" s="2">
        <f t="shared" si="72"/>
        <v>5.0622859867309702E-2</v>
      </c>
      <c r="T79" s="2">
        <f t="shared" si="73"/>
        <v>1.2205862386144309E-2</v>
      </c>
      <c r="U79" s="2">
        <f t="shared" si="74"/>
        <v>0.18641158702530244</v>
      </c>
      <c r="V79" s="2">
        <f t="shared" si="75"/>
        <v>232.24313454097862</v>
      </c>
      <c r="W79" s="2">
        <f t="shared" si="76"/>
        <v>5.2526778884679315</v>
      </c>
      <c r="X79" s="2">
        <v>5</v>
      </c>
      <c r="Y79" s="2">
        <v>0.749999999999999</v>
      </c>
      <c r="Z79" s="2">
        <f t="shared" si="77"/>
        <v>0</v>
      </c>
      <c r="AA79" s="2">
        <f t="shared" si="78"/>
        <v>36.5</v>
      </c>
      <c r="AB79" s="2">
        <f t="shared" si="62"/>
        <v>0</v>
      </c>
      <c r="AC79" s="2">
        <f t="shared" si="79"/>
        <v>7.5000000000000002E-4</v>
      </c>
      <c r="AE79" s="3">
        <f t="shared" si="80"/>
        <v>4.9009850068578498</v>
      </c>
      <c r="AF79" s="3">
        <f t="shared" si="81"/>
        <v>5.0622859867309702E-2</v>
      </c>
      <c r="AG79" s="3">
        <f t="shared" si="82"/>
        <v>1.2205862386144309E-2</v>
      </c>
      <c r="AH79" s="3">
        <f t="shared" si="83"/>
        <v>9.7226054842938697E-2</v>
      </c>
      <c r="AI79" s="3">
        <f t="shared" si="84"/>
        <v>62.449526998080692</v>
      </c>
      <c r="AJ79" s="3">
        <f t="shared" si="85"/>
        <v>2.3490689645048706</v>
      </c>
      <c r="AK79" s="3">
        <v>1</v>
      </c>
      <c r="AL79" s="3">
        <v>0.749999999999999</v>
      </c>
      <c r="AM79" s="3">
        <f t="shared" si="86"/>
        <v>0</v>
      </c>
      <c r="AN79" s="3">
        <f t="shared" si="87"/>
        <v>7.3</v>
      </c>
      <c r="AO79" s="3">
        <f t="shared" si="63"/>
        <v>0</v>
      </c>
      <c r="AP79" s="3">
        <f t="shared" si="88"/>
        <v>7.5000000000000002E-4</v>
      </c>
    </row>
    <row r="80" spans="5:42" x14ac:dyDescent="0.25">
      <c r="E80" s="1">
        <f t="shared" si="65"/>
        <v>4.9009850068578498</v>
      </c>
      <c r="F80" s="1">
        <f t="shared" si="66"/>
        <v>5.0622859867309702E-2</v>
      </c>
      <c r="G80" s="1">
        <f t="shared" si="67"/>
        <v>1.2205862386144309E-2</v>
      </c>
      <c r="H80" s="1">
        <f t="shared" si="58"/>
        <v>0.25168816460939403</v>
      </c>
      <c r="I80" s="1">
        <f t="shared" si="68"/>
        <v>424.19548967961907</v>
      </c>
      <c r="J80" s="1">
        <f t="shared" si="59"/>
        <v>7.527453752763936</v>
      </c>
      <c r="K80" s="1">
        <f t="shared" si="64"/>
        <v>10</v>
      </c>
      <c r="L80" s="1">
        <v>0.75999999999999901</v>
      </c>
      <c r="M80" s="1">
        <f t="shared" si="69"/>
        <v>0</v>
      </c>
      <c r="N80" s="1">
        <f t="shared" si="60"/>
        <v>73</v>
      </c>
      <c r="O80" s="1">
        <f t="shared" si="61"/>
        <v>0</v>
      </c>
      <c r="P80" s="1">
        <f t="shared" si="70"/>
        <v>7.5000000000000002E-4</v>
      </c>
      <c r="R80" s="2">
        <f t="shared" si="71"/>
        <v>4.9009850068578498</v>
      </c>
      <c r="S80" s="2">
        <f t="shared" si="72"/>
        <v>5.0622859867309702E-2</v>
      </c>
      <c r="T80" s="2">
        <f t="shared" si="73"/>
        <v>1.2205862386144309E-2</v>
      </c>
      <c r="U80" s="2">
        <f t="shared" si="74"/>
        <v>0.18889707485230653</v>
      </c>
      <c r="V80" s="2">
        <f t="shared" si="75"/>
        <v>238.50441690821214</v>
      </c>
      <c r="W80" s="2">
        <f t="shared" si="76"/>
        <v>5.3227135936475038</v>
      </c>
      <c r="X80" s="2">
        <v>5</v>
      </c>
      <c r="Y80" s="2">
        <v>0.75999999999999901</v>
      </c>
      <c r="Z80" s="2">
        <f t="shared" si="77"/>
        <v>0</v>
      </c>
      <c r="AA80" s="2">
        <f t="shared" si="78"/>
        <v>36.5</v>
      </c>
      <c r="AB80" s="2">
        <f t="shared" si="62"/>
        <v>0</v>
      </c>
      <c r="AC80" s="2">
        <f t="shared" si="79"/>
        <v>7.5000000000000002E-4</v>
      </c>
      <c r="AE80" s="3">
        <f t="shared" si="80"/>
        <v>4.9009850068578498</v>
      </c>
      <c r="AF80" s="3">
        <f t="shared" si="81"/>
        <v>5.0622859867309702E-2</v>
      </c>
      <c r="AG80" s="3">
        <f t="shared" si="82"/>
        <v>1.2205862386144309E-2</v>
      </c>
      <c r="AH80" s="3">
        <f t="shared" si="83"/>
        <v>9.8522402240844562E-2</v>
      </c>
      <c r="AI80" s="3">
        <f t="shared" si="84"/>
        <v>64.152794300606956</v>
      </c>
      <c r="AJ80" s="3">
        <f t="shared" si="85"/>
        <v>2.3803898840316022</v>
      </c>
      <c r="AK80" s="3">
        <v>1</v>
      </c>
      <c r="AL80" s="3">
        <v>0.75999999999999901</v>
      </c>
      <c r="AM80" s="3">
        <f t="shared" si="86"/>
        <v>0</v>
      </c>
      <c r="AN80" s="3">
        <f t="shared" si="87"/>
        <v>7.3</v>
      </c>
      <c r="AO80" s="3">
        <f t="shared" si="63"/>
        <v>0</v>
      </c>
      <c r="AP80" s="3">
        <f t="shared" si="88"/>
        <v>7.5000000000000002E-4</v>
      </c>
    </row>
    <row r="81" spans="5:42" x14ac:dyDescent="0.25">
      <c r="E81" s="1">
        <f t="shared" si="65"/>
        <v>4.9009850068578498</v>
      </c>
      <c r="F81" s="1">
        <f t="shared" si="66"/>
        <v>5.0622859867309702E-2</v>
      </c>
      <c r="G81" s="1">
        <f t="shared" si="67"/>
        <v>1.2205862386144309E-2</v>
      </c>
      <c r="H81" s="1">
        <f t="shared" si="58"/>
        <v>0.25499985098583339</v>
      </c>
      <c r="I81" s="1">
        <f t="shared" si="68"/>
        <v>435.45845884876394</v>
      </c>
      <c r="J81" s="1">
        <f t="shared" si="59"/>
        <v>7.6264991968792506</v>
      </c>
      <c r="K81" s="1">
        <f t="shared" si="64"/>
        <v>10</v>
      </c>
      <c r="L81" s="1">
        <v>0.76999999999999902</v>
      </c>
      <c r="M81" s="1">
        <f t="shared" si="69"/>
        <v>0</v>
      </c>
      <c r="N81" s="1">
        <f t="shared" si="60"/>
        <v>73</v>
      </c>
      <c r="O81" s="1">
        <f t="shared" si="61"/>
        <v>0</v>
      </c>
      <c r="P81" s="1">
        <f t="shared" si="70"/>
        <v>7.5000000000000002E-4</v>
      </c>
      <c r="R81" s="2">
        <f t="shared" si="71"/>
        <v>4.9009850068578498</v>
      </c>
      <c r="S81" s="2">
        <f t="shared" si="72"/>
        <v>5.0622859867309702E-2</v>
      </c>
      <c r="T81" s="2">
        <f t="shared" si="73"/>
        <v>1.2205862386144309E-2</v>
      </c>
      <c r="U81" s="2">
        <f t="shared" si="74"/>
        <v>0.19138256267931053</v>
      </c>
      <c r="V81" s="2">
        <f t="shared" si="75"/>
        <v>244.84863016772667</v>
      </c>
      <c r="W81" s="2">
        <f t="shared" si="76"/>
        <v>5.3927492988270762</v>
      </c>
      <c r="X81" s="2">
        <v>5</v>
      </c>
      <c r="Y81" s="2">
        <v>0.76999999999999902</v>
      </c>
      <c r="Z81" s="2">
        <f t="shared" si="77"/>
        <v>0</v>
      </c>
      <c r="AA81" s="2">
        <f t="shared" si="78"/>
        <v>36.5</v>
      </c>
      <c r="AB81" s="2">
        <f t="shared" si="62"/>
        <v>0</v>
      </c>
      <c r="AC81" s="2">
        <f t="shared" si="79"/>
        <v>7.5000000000000002E-4</v>
      </c>
      <c r="AE81" s="3">
        <f t="shared" si="80"/>
        <v>4.9009850068578498</v>
      </c>
      <c r="AF81" s="3">
        <f t="shared" si="81"/>
        <v>5.0622859867309702E-2</v>
      </c>
      <c r="AG81" s="3">
        <f t="shared" si="82"/>
        <v>1.2205862386144309E-2</v>
      </c>
      <c r="AH81" s="3">
        <f t="shared" si="83"/>
        <v>9.9818749638750426E-2</v>
      </c>
      <c r="AI81" s="3">
        <f t="shared" si="84"/>
        <v>65.878621434954781</v>
      </c>
      <c r="AJ81" s="3">
        <f t="shared" si="85"/>
        <v>2.4117108035583343</v>
      </c>
      <c r="AK81" s="3">
        <v>1</v>
      </c>
      <c r="AL81" s="3">
        <v>0.76999999999999902</v>
      </c>
      <c r="AM81" s="3">
        <f t="shared" si="86"/>
        <v>0</v>
      </c>
      <c r="AN81" s="3">
        <f t="shared" si="87"/>
        <v>7.3</v>
      </c>
      <c r="AO81" s="3">
        <f t="shared" si="63"/>
        <v>0</v>
      </c>
      <c r="AP81" s="3">
        <f t="shared" si="88"/>
        <v>7.5000000000000002E-4</v>
      </c>
    </row>
    <row r="82" spans="5:42" x14ac:dyDescent="0.25">
      <c r="E82" s="1">
        <f t="shared" si="65"/>
        <v>4.9009850068578498</v>
      </c>
      <c r="F82" s="1">
        <f t="shared" si="66"/>
        <v>5.0622859867309702E-2</v>
      </c>
      <c r="G82" s="1">
        <f t="shared" si="67"/>
        <v>1.2205862386144309E-2</v>
      </c>
      <c r="H82" s="1">
        <f t="shared" si="58"/>
        <v>0.2583115373622728</v>
      </c>
      <c r="I82" s="1">
        <f t="shared" si="68"/>
        <v>446.8686563730613</v>
      </c>
      <c r="J82" s="1">
        <f t="shared" si="59"/>
        <v>7.7255446409945661</v>
      </c>
      <c r="K82" s="1">
        <f t="shared" si="64"/>
        <v>10</v>
      </c>
      <c r="L82" s="1">
        <v>0.77999999999999903</v>
      </c>
      <c r="M82" s="1">
        <f t="shared" si="69"/>
        <v>0</v>
      </c>
      <c r="N82" s="1">
        <f t="shared" si="60"/>
        <v>73</v>
      </c>
      <c r="O82" s="1">
        <f t="shared" si="61"/>
        <v>0</v>
      </c>
      <c r="P82" s="1">
        <f t="shared" si="70"/>
        <v>7.5000000000000002E-4</v>
      </c>
      <c r="R82" s="2">
        <f t="shared" si="71"/>
        <v>4.9009850068578498</v>
      </c>
      <c r="S82" s="2">
        <f t="shared" si="72"/>
        <v>5.0622859867309702E-2</v>
      </c>
      <c r="T82" s="2">
        <f t="shared" si="73"/>
        <v>1.2205862386144309E-2</v>
      </c>
      <c r="U82" s="2">
        <f t="shared" si="74"/>
        <v>0.19386805050631462</v>
      </c>
      <c r="V82" s="2">
        <f t="shared" si="75"/>
        <v>251.27577431952267</v>
      </c>
      <c r="W82" s="2">
        <f t="shared" si="76"/>
        <v>5.4627850040066495</v>
      </c>
      <c r="X82" s="2">
        <v>5</v>
      </c>
      <c r="Y82" s="2">
        <v>0.77999999999999903</v>
      </c>
      <c r="Z82" s="2">
        <f t="shared" si="77"/>
        <v>0</v>
      </c>
      <c r="AA82" s="2">
        <f t="shared" si="78"/>
        <v>36.5</v>
      </c>
      <c r="AB82" s="2">
        <f t="shared" si="62"/>
        <v>0</v>
      </c>
      <c r="AC82" s="2">
        <f t="shared" si="79"/>
        <v>7.5000000000000002E-4</v>
      </c>
      <c r="AE82" s="3">
        <f t="shared" si="80"/>
        <v>4.9009850068578498</v>
      </c>
      <c r="AF82" s="3">
        <f t="shared" si="81"/>
        <v>5.0622859867309702E-2</v>
      </c>
      <c r="AG82" s="3">
        <f t="shared" si="82"/>
        <v>1.2205862386144309E-2</v>
      </c>
      <c r="AH82" s="3">
        <f t="shared" si="83"/>
        <v>0.10111509703665628</v>
      </c>
      <c r="AI82" s="3">
        <f t="shared" si="84"/>
        <v>67.627008401124115</v>
      </c>
      <c r="AJ82" s="3">
        <f t="shared" si="85"/>
        <v>2.443031723085066</v>
      </c>
      <c r="AK82" s="3">
        <v>1</v>
      </c>
      <c r="AL82" s="3">
        <v>0.77999999999999903</v>
      </c>
      <c r="AM82" s="3">
        <f t="shared" si="86"/>
        <v>0</v>
      </c>
      <c r="AN82" s="3">
        <f t="shared" si="87"/>
        <v>7.3</v>
      </c>
      <c r="AO82" s="3">
        <f t="shared" si="63"/>
        <v>0</v>
      </c>
      <c r="AP82" s="3">
        <f t="shared" si="88"/>
        <v>7.5000000000000002E-4</v>
      </c>
    </row>
    <row r="83" spans="5:42" x14ac:dyDescent="0.25">
      <c r="E83" s="1">
        <f t="shared" si="65"/>
        <v>4.9009850068578498</v>
      </c>
      <c r="F83" s="1">
        <f t="shared" si="66"/>
        <v>5.0622859867309702E-2</v>
      </c>
      <c r="G83" s="1">
        <f t="shared" si="67"/>
        <v>1.2205862386144309E-2</v>
      </c>
      <c r="H83" s="1">
        <f t="shared" si="58"/>
        <v>0.26162322373871222</v>
      </c>
      <c r="I83" s="1">
        <f t="shared" si="68"/>
        <v>458.42608225251075</v>
      </c>
      <c r="J83" s="1">
        <f t="shared" si="59"/>
        <v>7.8245900851098806</v>
      </c>
      <c r="K83" s="1">
        <f t="shared" si="64"/>
        <v>10</v>
      </c>
      <c r="L83" s="1">
        <v>0.78999999999999904</v>
      </c>
      <c r="M83" s="1">
        <f t="shared" si="69"/>
        <v>0</v>
      </c>
      <c r="N83" s="1">
        <f t="shared" si="60"/>
        <v>73</v>
      </c>
      <c r="O83" s="1">
        <f t="shared" si="61"/>
        <v>0</v>
      </c>
      <c r="P83" s="1">
        <f t="shared" si="70"/>
        <v>7.5000000000000002E-4</v>
      </c>
      <c r="R83" s="2">
        <f t="shared" si="71"/>
        <v>4.9009850068578498</v>
      </c>
      <c r="S83" s="2">
        <f t="shared" si="72"/>
        <v>5.0622859867309702E-2</v>
      </c>
      <c r="T83" s="2">
        <f t="shared" si="73"/>
        <v>1.2205862386144309E-2</v>
      </c>
      <c r="U83" s="2">
        <f t="shared" si="74"/>
        <v>0.19635353833331862</v>
      </c>
      <c r="V83" s="2">
        <f t="shared" si="75"/>
        <v>257.78584936359965</v>
      </c>
      <c r="W83" s="2">
        <f t="shared" si="76"/>
        <v>5.5328207091862218</v>
      </c>
      <c r="X83" s="2">
        <v>5</v>
      </c>
      <c r="Y83" s="2">
        <v>0.78999999999999904</v>
      </c>
      <c r="Z83" s="2">
        <f t="shared" si="77"/>
        <v>0</v>
      </c>
      <c r="AA83" s="2">
        <f t="shared" si="78"/>
        <v>36.5</v>
      </c>
      <c r="AB83" s="2">
        <f t="shared" si="62"/>
        <v>0</v>
      </c>
      <c r="AC83" s="2">
        <f t="shared" si="79"/>
        <v>7.5000000000000002E-4</v>
      </c>
      <c r="AE83" s="3">
        <f t="shared" si="80"/>
        <v>4.9009850068578498</v>
      </c>
      <c r="AF83" s="3">
        <f t="shared" si="81"/>
        <v>5.0622859867309702E-2</v>
      </c>
      <c r="AG83" s="3">
        <f t="shared" si="82"/>
        <v>1.2205862386144309E-2</v>
      </c>
      <c r="AH83" s="3">
        <f t="shared" si="83"/>
        <v>0.10241144443456213</v>
      </c>
      <c r="AI83" s="3">
        <f t="shared" si="84"/>
        <v>69.397955199114989</v>
      </c>
      <c r="AJ83" s="3">
        <f t="shared" si="85"/>
        <v>2.4743526426117977</v>
      </c>
      <c r="AK83" s="3">
        <v>1</v>
      </c>
      <c r="AL83" s="3">
        <v>0.78999999999999904</v>
      </c>
      <c r="AM83" s="3">
        <f t="shared" si="86"/>
        <v>0</v>
      </c>
      <c r="AN83" s="3">
        <f t="shared" si="87"/>
        <v>7.3</v>
      </c>
      <c r="AO83" s="3">
        <f t="shared" si="63"/>
        <v>0</v>
      </c>
      <c r="AP83" s="3">
        <f t="shared" si="88"/>
        <v>7.5000000000000002E-4</v>
      </c>
    </row>
    <row r="84" spans="5:42" x14ac:dyDescent="0.25">
      <c r="E84" s="1">
        <f t="shared" si="65"/>
        <v>4.9009850068578498</v>
      </c>
      <c r="F84" s="1">
        <f t="shared" si="66"/>
        <v>5.0622859867309702E-2</v>
      </c>
      <c r="G84" s="1">
        <f t="shared" si="67"/>
        <v>1.2205862386144309E-2</v>
      </c>
      <c r="H84" s="1">
        <f t="shared" si="58"/>
        <v>0.26493491011515158</v>
      </c>
      <c r="I84" s="1">
        <f t="shared" si="68"/>
        <v>470.13073648711236</v>
      </c>
      <c r="J84" s="1">
        <f t="shared" si="59"/>
        <v>7.9236355292251961</v>
      </c>
      <c r="K84" s="1">
        <f t="shared" si="64"/>
        <v>10</v>
      </c>
      <c r="L84" s="1">
        <v>0.79999999999999905</v>
      </c>
      <c r="M84" s="1">
        <f t="shared" si="69"/>
        <v>0</v>
      </c>
      <c r="N84" s="1">
        <f t="shared" si="60"/>
        <v>73</v>
      </c>
      <c r="O84" s="1">
        <f t="shared" si="61"/>
        <v>0</v>
      </c>
      <c r="P84" s="1">
        <f t="shared" si="70"/>
        <v>7.5000000000000002E-4</v>
      </c>
      <c r="R84" s="2">
        <f t="shared" si="71"/>
        <v>4.9009850068578498</v>
      </c>
      <c r="S84" s="2">
        <f t="shared" si="72"/>
        <v>5.0622859867309702E-2</v>
      </c>
      <c r="T84" s="2">
        <f t="shared" si="73"/>
        <v>1.2205862386144309E-2</v>
      </c>
      <c r="U84" s="2">
        <f t="shared" si="74"/>
        <v>0.19883902616032265</v>
      </c>
      <c r="V84" s="2">
        <f t="shared" si="75"/>
        <v>264.37885529995799</v>
      </c>
      <c r="W84" s="2">
        <f t="shared" si="76"/>
        <v>5.6028564143657942</v>
      </c>
      <c r="X84" s="2">
        <v>5</v>
      </c>
      <c r="Y84" s="2">
        <v>0.79999999999999905</v>
      </c>
      <c r="Z84" s="2">
        <f t="shared" si="77"/>
        <v>0</v>
      </c>
      <c r="AA84" s="2">
        <f t="shared" si="78"/>
        <v>36.5</v>
      </c>
      <c r="AB84" s="2">
        <f t="shared" si="62"/>
        <v>0</v>
      </c>
      <c r="AC84" s="2">
        <f t="shared" si="79"/>
        <v>7.5000000000000002E-4</v>
      </c>
      <c r="AE84" s="3">
        <f t="shared" si="80"/>
        <v>4.9009850068578498</v>
      </c>
      <c r="AF84" s="3">
        <f t="shared" si="81"/>
        <v>5.0622859867309702E-2</v>
      </c>
      <c r="AG84" s="3">
        <f t="shared" si="82"/>
        <v>1.2205862386144309E-2</v>
      </c>
      <c r="AH84" s="3">
        <f t="shared" si="83"/>
        <v>0.10370779183246798</v>
      </c>
      <c r="AI84" s="3">
        <f t="shared" si="84"/>
        <v>71.191461828927402</v>
      </c>
      <c r="AJ84" s="3">
        <f t="shared" si="85"/>
        <v>2.5056735621385293</v>
      </c>
      <c r="AK84" s="3">
        <v>1</v>
      </c>
      <c r="AL84" s="3">
        <v>0.79999999999999905</v>
      </c>
      <c r="AM84" s="3">
        <f t="shared" si="86"/>
        <v>0</v>
      </c>
      <c r="AN84" s="3">
        <f t="shared" si="87"/>
        <v>7.3</v>
      </c>
      <c r="AO84" s="3">
        <f t="shared" si="63"/>
        <v>0</v>
      </c>
      <c r="AP84" s="3">
        <f t="shared" si="88"/>
        <v>7.5000000000000002E-4</v>
      </c>
    </row>
    <row r="85" spans="5:42" x14ac:dyDescent="0.25">
      <c r="E85" s="1">
        <f t="shared" si="65"/>
        <v>4.9009850068578498</v>
      </c>
      <c r="F85" s="1">
        <f t="shared" si="66"/>
        <v>5.0622859867309702E-2</v>
      </c>
      <c r="G85" s="1">
        <f t="shared" si="67"/>
        <v>1.2205862386144309E-2</v>
      </c>
      <c r="H85" s="1">
        <f t="shared" si="58"/>
        <v>0.26824659649159105</v>
      </c>
      <c r="I85" s="1">
        <f t="shared" si="68"/>
        <v>481.98261907686657</v>
      </c>
      <c r="J85" s="1">
        <f t="shared" si="59"/>
        <v>8.0226809733405116</v>
      </c>
      <c r="K85" s="1">
        <f t="shared" si="64"/>
        <v>10</v>
      </c>
      <c r="L85" s="1">
        <v>0.80999999999999905</v>
      </c>
      <c r="M85" s="1">
        <f t="shared" si="69"/>
        <v>0</v>
      </c>
      <c r="N85" s="1">
        <f t="shared" si="60"/>
        <v>73</v>
      </c>
      <c r="O85" s="1">
        <f t="shared" si="61"/>
        <v>0</v>
      </c>
      <c r="P85" s="1">
        <f t="shared" si="70"/>
        <v>7.5000000000000002E-4</v>
      </c>
      <c r="R85" s="2">
        <f t="shared" si="71"/>
        <v>4.9009850068578498</v>
      </c>
      <c r="S85" s="2">
        <f t="shared" si="72"/>
        <v>5.0622859867309702E-2</v>
      </c>
      <c r="T85" s="2">
        <f t="shared" si="73"/>
        <v>1.2205862386144309E-2</v>
      </c>
      <c r="U85" s="2">
        <f t="shared" si="74"/>
        <v>0.20132451398732668</v>
      </c>
      <c r="V85" s="2">
        <f t="shared" si="75"/>
        <v>271.05479212859757</v>
      </c>
      <c r="W85" s="2">
        <f t="shared" si="76"/>
        <v>5.6728921195453665</v>
      </c>
      <c r="X85" s="2">
        <v>5</v>
      </c>
      <c r="Y85" s="2">
        <v>0.80999999999999905</v>
      </c>
      <c r="Z85" s="2">
        <f t="shared" si="77"/>
        <v>0</v>
      </c>
      <c r="AA85" s="2">
        <f t="shared" si="78"/>
        <v>36.5</v>
      </c>
      <c r="AB85" s="2">
        <f t="shared" si="62"/>
        <v>0</v>
      </c>
      <c r="AC85" s="2">
        <f t="shared" si="79"/>
        <v>7.5000000000000002E-4</v>
      </c>
      <c r="AE85" s="3">
        <f t="shared" si="80"/>
        <v>4.9009850068578498</v>
      </c>
      <c r="AF85" s="3">
        <f t="shared" si="81"/>
        <v>5.0622859867309702E-2</v>
      </c>
      <c r="AG85" s="3">
        <f t="shared" si="82"/>
        <v>1.2205862386144309E-2</v>
      </c>
      <c r="AH85" s="3">
        <f t="shared" si="83"/>
        <v>0.10500413923037383</v>
      </c>
      <c r="AI85" s="3">
        <f t="shared" si="84"/>
        <v>73.007528290561368</v>
      </c>
      <c r="AJ85" s="3">
        <f t="shared" si="85"/>
        <v>2.536994481665261</v>
      </c>
      <c r="AK85" s="3">
        <v>1</v>
      </c>
      <c r="AL85" s="3">
        <v>0.80999999999999905</v>
      </c>
      <c r="AM85" s="3">
        <f t="shared" si="86"/>
        <v>0</v>
      </c>
      <c r="AN85" s="3">
        <f t="shared" si="87"/>
        <v>7.3</v>
      </c>
      <c r="AO85" s="3">
        <f t="shared" si="63"/>
        <v>0</v>
      </c>
      <c r="AP85" s="3">
        <f t="shared" si="88"/>
        <v>7.5000000000000002E-4</v>
      </c>
    </row>
    <row r="86" spans="5:42" x14ac:dyDescent="0.25">
      <c r="E86" s="1">
        <f t="shared" si="65"/>
        <v>4.9009850068578498</v>
      </c>
      <c r="F86" s="1">
        <f t="shared" si="66"/>
        <v>5.0622859867309702E-2</v>
      </c>
      <c r="G86" s="1">
        <f t="shared" si="67"/>
        <v>1.2205862386144309E-2</v>
      </c>
      <c r="H86" s="1">
        <f t="shared" si="58"/>
        <v>0.27155828286803041</v>
      </c>
      <c r="I86" s="1">
        <f t="shared" si="68"/>
        <v>493.98173002177265</v>
      </c>
      <c r="J86" s="1">
        <f t="shared" si="59"/>
        <v>8.1217264174558252</v>
      </c>
      <c r="K86" s="1">
        <f t="shared" si="64"/>
        <v>10</v>
      </c>
      <c r="L86" s="1">
        <v>0.81999999999999895</v>
      </c>
      <c r="M86" s="1">
        <f t="shared" si="69"/>
        <v>0</v>
      </c>
      <c r="N86" s="1">
        <f t="shared" si="60"/>
        <v>73</v>
      </c>
      <c r="O86" s="1">
        <f t="shared" si="61"/>
        <v>0</v>
      </c>
      <c r="P86" s="1">
        <f t="shared" si="70"/>
        <v>7.5000000000000002E-4</v>
      </c>
      <c r="R86" s="2">
        <f t="shared" si="71"/>
        <v>4.9009850068578498</v>
      </c>
      <c r="S86" s="2">
        <f t="shared" si="72"/>
        <v>5.0622859867309702E-2</v>
      </c>
      <c r="T86" s="2">
        <f t="shared" si="73"/>
        <v>1.2205862386144309E-2</v>
      </c>
      <c r="U86" s="2">
        <f t="shared" si="74"/>
        <v>0.2038100018143307</v>
      </c>
      <c r="V86" s="2">
        <f t="shared" si="75"/>
        <v>277.81365984951833</v>
      </c>
      <c r="W86" s="2">
        <f t="shared" si="76"/>
        <v>5.7429278247249389</v>
      </c>
      <c r="X86" s="2">
        <v>5</v>
      </c>
      <c r="Y86" s="2">
        <v>0.81999999999999895</v>
      </c>
      <c r="Z86" s="2">
        <f t="shared" si="77"/>
        <v>0</v>
      </c>
      <c r="AA86" s="2">
        <f t="shared" si="78"/>
        <v>36.5</v>
      </c>
      <c r="AB86" s="2">
        <f t="shared" si="62"/>
        <v>0</v>
      </c>
      <c r="AC86" s="2">
        <f t="shared" si="79"/>
        <v>7.5000000000000002E-4</v>
      </c>
      <c r="AE86" s="3">
        <f t="shared" si="80"/>
        <v>4.9009850068578498</v>
      </c>
      <c r="AF86" s="3">
        <f t="shared" si="81"/>
        <v>5.0622859867309702E-2</v>
      </c>
      <c r="AG86" s="3">
        <f t="shared" si="82"/>
        <v>1.2205862386144309E-2</v>
      </c>
      <c r="AH86" s="3">
        <f t="shared" si="83"/>
        <v>0.10630048662827966</v>
      </c>
      <c r="AI86" s="3">
        <f t="shared" si="84"/>
        <v>74.846154584016844</v>
      </c>
      <c r="AJ86" s="3">
        <f t="shared" si="85"/>
        <v>2.5683154011919922</v>
      </c>
      <c r="AK86" s="3">
        <v>1</v>
      </c>
      <c r="AL86" s="3">
        <v>0.81999999999999895</v>
      </c>
      <c r="AM86" s="3">
        <f t="shared" si="86"/>
        <v>0</v>
      </c>
      <c r="AN86" s="3">
        <f t="shared" si="87"/>
        <v>7.3</v>
      </c>
      <c r="AO86" s="3">
        <f t="shared" si="63"/>
        <v>0</v>
      </c>
      <c r="AP86" s="3">
        <f t="shared" si="88"/>
        <v>7.5000000000000002E-4</v>
      </c>
    </row>
    <row r="87" spans="5:42" x14ac:dyDescent="0.25">
      <c r="E87" s="1">
        <f t="shared" si="65"/>
        <v>4.9009850068578498</v>
      </c>
      <c r="F87" s="1">
        <f t="shared" si="66"/>
        <v>5.0622859867309702E-2</v>
      </c>
      <c r="G87" s="1">
        <f t="shared" si="67"/>
        <v>1.2205862386144309E-2</v>
      </c>
      <c r="H87" s="1">
        <f t="shared" si="58"/>
        <v>0.27486996924446977</v>
      </c>
      <c r="I87" s="1">
        <f t="shared" si="68"/>
        <v>506.12806932183082</v>
      </c>
      <c r="J87" s="1">
        <f t="shared" si="59"/>
        <v>8.2207718615711407</v>
      </c>
      <c r="K87" s="1">
        <f t="shared" si="64"/>
        <v>10</v>
      </c>
      <c r="L87" s="1">
        <v>0.82999999999999896</v>
      </c>
      <c r="M87" s="1">
        <f t="shared" si="69"/>
        <v>0</v>
      </c>
      <c r="N87" s="1">
        <f t="shared" si="60"/>
        <v>73</v>
      </c>
      <c r="O87" s="1">
        <f t="shared" si="61"/>
        <v>0</v>
      </c>
      <c r="P87" s="1">
        <f t="shared" si="70"/>
        <v>7.5000000000000002E-4</v>
      </c>
      <c r="R87" s="2">
        <f t="shared" si="71"/>
        <v>4.9009850068578498</v>
      </c>
      <c r="S87" s="2">
        <f t="shared" si="72"/>
        <v>5.0622859867309702E-2</v>
      </c>
      <c r="T87" s="2">
        <f t="shared" si="73"/>
        <v>1.2205862386144309E-2</v>
      </c>
      <c r="U87" s="2">
        <f t="shared" si="74"/>
        <v>0.20629548964133476</v>
      </c>
      <c r="V87" s="2">
        <f t="shared" si="75"/>
        <v>284.65545846272045</v>
      </c>
      <c r="W87" s="2">
        <f t="shared" si="76"/>
        <v>5.8129635299045113</v>
      </c>
      <c r="X87" s="2">
        <v>5</v>
      </c>
      <c r="Y87" s="2">
        <v>0.82999999999999896</v>
      </c>
      <c r="Z87" s="2">
        <f t="shared" si="77"/>
        <v>0</v>
      </c>
      <c r="AA87" s="2">
        <f t="shared" si="78"/>
        <v>36.5</v>
      </c>
      <c r="AB87" s="2">
        <f t="shared" si="62"/>
        <v>0</v>
      </c>
      <c r="AC87" s="2">
        <f t="shared" si="79"/>
        <v>7.5000000000000002E-4</v>
      </c>
      <c r="AE87" s="3">
        <f t="shared" si="80"/>
        <v>4.9009850068578498</v>
      </c>
      <c r="AF87" s="3">
        <f t="shared" si="81"/>
        <v>5.0622859867309702E-2</v>
      </c>
      <c r="AG87" s="3">
        <f t="shared" si="82"/>
        <v>1.2205862386144309E-2</v>
      </c>
      <c r="AH87" s="3">
        <f t="shared" si="83"/>
        <v>0.1075968340261855</v>
      </c>
      <c r="AI87" s="3">
        <f t="shared" si="84"/>
        <v>76.70734070929386</v>
      </c>
      <c r="AJ87" s="3">
        <f t="shared" si="85"/>
        <v>2.5996363207187239</v>
      </c>
      <c r="AK87" s="3">
        <v>1</v>
      </c>
      <c r="AL87" s="3">
        <v>0.82999999999999896</v>
      </c>
      <c r="AM87" s="3">
        <f t="shared" si="86"/>
        <v>0</v>
      </c>
      <c r="AN87" s="3">
        <f t="shared" si="87"/>
        <v>7.3</v>
      </c>
      <c r="AO87" s="3">
        <f t="shared" si="63"/>
        <v>0</v>
      </c>
      <c r="AP87" s="3">
        <f t="shared" si="88"/>
        <v>7.5000000000000002E-4</v>
      </c>
    </row>
    <row r="88" spans="5:42" x14ac:dyDescent="0.25">
      <c r="E88" s="1">
        <f t="shared" si="65"/>
        <v>4.9009850068578498</v>
      </c>
      <c r="F88" s="1">
        <f t="shared" si="66"/>
        <v>5.0622859867309702E-2</v>
      </c>
      <c r="G88" s="1">
        <f t="shared" si="67"/>
        <v>1.2205862386144309E-2</v>
      </c>
      <c r="H88" s="1">
        <f t="shared" si="58"/>
        <v>0.27818165562090919</v>
      </c>
      <c r="I88" s="1">
        <f t="shared" si="68"/>
        <v>518.42163697704154</v>
      </c>
      <c r="J88" s="1">
        <f t="shared" si="59"/>
        <v>8.3198173056864562</v>
      </c>
      <c r="K88" s="1">
        <f t="shared" si="64"/>
        <v>10</v>
      </c>
      <c r="L88" s="1">
        <v>0.83999999999999897</v>
      </c>
      <c r="M88" s="1">
        <f t="shared" si="69"/>
        <v>0</v>
      </c>
      <c r="N88" s="1">
        <f t="shared" si="60"/>
        <v>73</v>
      </c>
      <c r="O88" s="1">
        <f t="shared" si="61"/>
        <v>0</v>
      </c>
      <c r="P88" s="1">
        <f t="shared" si="70"/>
        <v>7.5000000000000002E-4</v>
      </c>
      <c r="R88" s="2">
        <f t="shared" si="71"/>
        <v>4.9009850068578498</v>
      </c>
      <c r="S88" s="2">
        <f t="shared" si="72"/>
        <v>5.0622859867309702E-2</v>
      </c>
      <c r="T88" s="2">
        <f t="shared" si="73"/>
        <v>1.2205862386144309E-2</v>
      </c>
      <c r="U88" s="2">
        <f t="shared" si="74"/>
        <v>0.20878097746833879</v>
      </c>
      <c r="V88" s="2">
        <f t="shared" si="75"/>
        <v>291.58018796820375</v>
      </c>
      <c r="W88" s="2">
        <f t="shared" si="76"/>
        <v>5.8829992350840836</v>
      </c>
      <c r="X88" s="2">
        <v>5</v>
      </c>
      <c r="Y88" s="2">
        <v>0.83999999999999897</v>
      </c>
      <c r="Z88" s="2">
        <f t="shared" si="77"/>
        <v>0</v>
      </c>
      <c r="AA88" s="2">
        <f t="shared" si="78"/>
        <v>36.5</v>
      </c>
      <c r="AB88" s="2">
        <f t="shared" si="62"/>
        <v>0</v>
      </c>
      <c r="AC88" s="2">
        <f t="shared" si="79"/>
        <v>7.5000000000000002E-4</v>
      </c>
      <c r="AE88" s="3">
        <f t="shared" si="80"/>
        <v>4.9009850068578498</v>
      </c>
      <c r="AF88" s="3">
        <f t="shared" si="81"/>
        <v>5.0622859867309702E-2</v>
      </c>
      <c r="AG88" s="3">
        <f t="shared" si="82"/>
        <v>1.2205862386144309E-2</v>
      </c>
      <c r="AH88" s="3">
        <f t="shared" si="83"/>
        <v>0.10889318142409136</v>
      </c>
      <c r="AI88" s="3">
        <f t="shared" si="84"/>
        <v>78.591086666392442</v>
      </c>
      <c r="AJ88" s="3">
        <f t="shared" si="85"/>
        <v>2.6309572402454555</v>
      </c>
      <c r="AK88" s="3">
        <v>1</v>
      </c>
      <c r="AL88" s="3">
        <v>0.83999999999999897</v>
      </c>
      <c r="AM88" s="3">
        <f t="shared" si="86"/>
        <v>0</v>
      </c>
      <c r="AN88" s="3">
        <f t="shared" si="87"/>
        <v>7.3</v>
      </c>
      <c r="AO88" s="3">
        <f t="shared" si="63"/>
        <v>0</v>
      </c>
      <c r="AP88" s="3">
        <f t="shared" si="88"/>
        <v>7.5000000000000002E-4</v>
      </c>
    </row>
    <row r="89" spans="5:42" x14ac:dyDescent="0.25">
      <c r="E89" s="1">
        <f t="shared" si="65"/>
        <v>4.9009850068578498</v>
      </c>
      <c r="F89" s="1">
        <f t="shared" si="66"/>
        <v>5.0622859867309702E-2</v>
      </c>
      <c r="G89" s="1">
        <f t="shared" si="67"/>
        <v>1.2205862386144309E-2</v>
      </c>
      <c r="H89" s="1">
        <f t="shared" ref="H89:H104" si="89">J89*SQRT(9.81)/(18*LOG10(12*K89/3/$C$2))</f>
        <v>0.2814933419973486</v>
      </c>
      <c r="I89" s="1">
        <f t="shared" si="68"/>
        <v>530.86243298740442</v>
      </c>
      <c r="J89" s="1">
        <f t="shared" ref="J89:J104" si="90">L89*SQRT(9.81*K89)</f>
        <v>8.4188627498017716</v>
      </c>
      <c r="K89" s="1">
        <f t="shared" si="64"/>
        <v>10</v>
      </c>
      <c r="L89" s="1">
        <v>0.84999999999999898</v>
      </c>
      <c r="M89" s="1">
        <f t="shared" si="69"/>
        <v>0</v>
      </c>
      <c r="N89" s="1">
        <f t="shared" ref="N89:N104" si="91">7.3*K89</f>
        <v>73</v>
      </c>
      <c r="O89" s="1">
        <f t="shared" si="61"/>
        <v>0</v>
      </c>
      <c r="P89" s="1">
        <f t="shared" si="70"/>
        <v>7.5000000000000002E-4</v>
      </c>
      <c r="R89" s="2">
        <f t="shared" si="71"/>
        <v>4.9009850068578498</v>
      </c>
      <c r="S89" s="2">
        <f t="shared" si="72"/>
        <v>5.0622859867309702E-2</v>
      </c>
      <c r="T89" s="2">
        <f t="shared" si="73"/>
        <v>1.2205862386144309E-2</v>
      </c>
      <c r="U89" s="2">
        <f t="shared" si="74"/>
        <v>0.21126646529534282</v>
      </c>
      <c r="V89" s="2">
        <f t="shared" si="75"/>
        <v>298.58784836596823</v>
      </c>
      <c r="W89" s="2">
        <f t="shared" si="76"/>
        <v>5.953034940263656</v>
      </c>
      <c r="X89" s="2">
        <v>5</v>
      </c>
      <c r="Y89" s="2">
        <v>0.84999999999999898</v>
      </c>
      <c r="Z89" s="2">
        <f t="shared" si="77"/>
        <v>0</v>
      </c>
      <c r="AA89" s="2">
        <f t="shared" si="78"/>
        <v>36.5</v>
      </c>
      <c r="AB89" s="2">
        <f t="shared" si="62"/>
        <v>0</v>
      </c>
      <c r="AC89" s="2">
        <f t="shared" si="79"/>
        <v>7.5000000000000002E-4</v>
      </c>
      <c r="AE89" s="3">
        <f t="shared" si="80"/>
        <v>4.9009850068578498</v>
      </c>
      <c r="AF89" s="3">
        <f t="shared" si="81"/>
        <v>5.0622859867309702E-2</v>
      </c>
      <c r="AG89" s="3">
        <f t="shared" si="82"/>
        <v>1.2205862386144309E-2</v>
      </c>
      <c r="AH89" s="3">
        <f t="shared" si="83"/>
        <v>0.11018952882199722</v>
      </c>
      <c r="AI89" s="3">
        <f t="shared" si="84"/>
        <v>80.497392455312564</v>
      </c>
      <c r="AJ89" s="3">
        <f t="shared" si="85"/>
        <v>2.6622781597721872</v>
      </c>
      <c r="AK89" s="3">
        <v>1</v>
      </c>
      <c r="AL89" s="3">
        <v>0.84999999999999898</v>
      </c>
      <c r="AM89" s="3">
        <f t="shared" si="86"/>
        <v>0</v>
      </c>
      <c r="AN89" s="3">
        <f t="shared" si="87"/>
        <v>7.3</v>
      </c>
      <c r="AO89" s="3">
        <f t="shared" si="63"/>
        <v>0</v>
      </c>
      <c r="AP89" s="3">
        <f t="shared" si="88"/>
        <v>7.5000000000000002E-4</v>
      </c>
    </row>
    <row r="90" spans="5:42" x14ac:dyDescent="0.25">
      <c r="E90" s="1">
        <f t="shared" si="65"/>
        <v>4.9009850068578498</v>
      </c>
      <c r="F90" s="1">
        <f t="shared" si="66"/>
        <v>5.0622859867309702E-2</v>
      </c>
      <c r="G90" s="1">
        <f t="shared" si="67"/>
        <v>1.2205862386144309E-2</v>
      </c>
      <c r="H90" s="1">
        <f t="shared" si="89"/>
        <v>0.28480502837378796</v>
      </c>
      <c r="I90" s="1">
        <f t="shared" si="68"/>
        <v>543.45045735291933</v>
      </c>
      <c r="J90" s="1">
        <f t="shared" si="90"/>
        <v>8.5179081939170853</v>
      </c>
      <c r="K90" s="1">
        <f t="shared" si="64"/>
        <v>10</v>
      </c>
      <c r="L90" s="1">
        <v>0.85999999999999899</v>
      </c>
      <c r="M90" s="1">
        <f t="shared" si="69"/>
        <v>0</v>
      </c>
      <c r="N90" s="1">
        <f t="shared" si="91"/>
        <v>73</v>
      </c>
      <c r="O90" s="1">
        <f t="shared" si="61"/>
        <v>0</v>
      </c>
      <c r="P90" s="1">
        <f t="shared" si="70"/>
        <v>7.5000000000000002E-4</v>
      </c>
      <c r="R90" s="2">
        <f t="shared" si="71"/>
        <v>4.9009850068578498</v>
      </c>
      <c r="S90" s="2">
        <f t="shared" si="72"/>
        <v>5.0622859867309702E-2</v>
      </c>
      <c r="T90" s="2">
        <f t="shared" si="73"/>
        <v>1.2205862386144309E-2</v>
      </c>
      <c r="U90" s="2">
        <f t="shared" si="74"/>
        <v>0.21375195312234688</v>
      </c>
      <c r="V90" s="2">
        <f t="shared" si="75"/>
        <v>305.67843965601406</v>
      </c>
      <c r="W90" s="2">
        <f t="shared" si="76"/>
        <v>6.0230706454432292</v>
      </c>
      <c r="X90" s="2">
        <v>5</v>
      </c>
      <c r="Y90" s="2">
        <v>0.85999999999999899</v>
      </c>
      <c r="Z90" s="2">
        <f t="shared" si="77"/>
        <v>0</v>
      </c>
      <c r="AA90" s="2">
        <f t="shared" si="78"/>
        <v>36.5</v>
      </c>
      <c r="AB90" s="2">
        <f t="shared" si="62"/>
        <v>0</v>
      </c>
      <c r="AC90" s="2">
        <f t="shared" si="79"/>
        <v>7.5000000000000002E-4</v>
      </c>
      <c r="AE90" s="3">
        <f t="shared" si="80"/>
        <v>4.9009850068578498</v>
      </c>
      <c r="AF90" s="3">
        <f t="shared" si="81"/>
        <v>5.0622859867309702E-2</v>
      </c>
      <c r="AG90" s="3">
        <f t="shared" si="82"/>
        <v>1.2205862386144309E-2</v>
      </c>
      <c r="AH90" s="3">
        <f t="shared" si="83"/>
        <v>0.11148587621990308</v>
      </c>
      <c r="AI90" s="3">
        <f t="shared" si="84"/>
        <v>82.426258076054239</v>
      </c>
      <c r="AJ90" s="3">
        <f t="shared" si="85"/>
        <v>2.6935990792989188</v>
      </c>
      <c r="AK90" s="3">
        <v>1</v>
      </c>
      <c r="AL90" s="3">
        <v>0.85999999999999899</v>
      </c>
      <c r="AM90" s="3">
        <f t="shared" si="86"/>
        <v>0</v>
      </c>
      <c r="AN90" s="3">
        <f t="shared" si="87"/>
        <v>7.3</v>
      </c>
      <c r="AO90" s="3">
        <f t="shared" si="63"/>
        <v>0</v>
      </c>
      <c r="AP90" s="3">
        <f t="shared" si="88"/>
        <v>7.5000000000000002E-4</v>
      </c>
    </row>
    <row r="91" spans="5:42" x14ac:dyDescent="0.25">
      <c r="E91" s="1">
        <f t="shared" si="65"/>
        <v>4.9009850068578498</v>
      </c>
      <c r="F91" s="1">
        <f t="shared" si="66"/>
        <v>5.0622859867309702E-2</v>
      </c>
      <c r="G91" s="1">
        <f t="shared" si="67"/>
        <v>1.2205862386144309E-2</v>
      </c>
      <c r="H91" s="1">
        <f t="shared" si="89"/>
        <v>0.28811671475022738</v>
      </c>
      <c r="I91" s="1">
        <f t="shared" si="68"/>
        <v>556.18571007358662</v>
      </c>
      <c r="J91" s="1">
        <f t="shared" si="90"/>
        <v>8.6169536380324008</v>
      </c>
      <c r="K91" s="1">
        <f t="shared" si="64"/>
        <v>10</v>
      </c>
      <c r="L91" s="1">
        <v>0.869999999999999</v>
      </c>
      <c r="M91" s="1">
        <f t="shared" si="69"/>
        <v>0</v>
      </c>
      <c r="N91" s="1">
        <f t="shared" si="91"/>
        <v>73</v>
      </c>
      <c r="O91" s="1">
        <f t="shared" si="61"/>
        <v>0</v>
      </c>
      <c r="P91" s="1">
        <f t="shared" si="70"/>
        <v>7.5000000000000002E-4</v>
      </c>
      <c r="R91" s="2">
        <f t="shared" si="71"/>
        <v>4.9009850068578498</v>
      </c>
      <c r="S91" s="2">
        <f t="shared" si="72"/>
        <v>5.0622859867309702E-2</v>
      </c>
      <c r="T91" s="2">
        <f t="shared" si="73"/>
        <v>1.2205862386144309E-2</v>
      </c>
      <c r="U91" s="2">
        <f t="shared" si="74"/>
        <v>0.21623744094935091</v>
      </c>
      <c r="V91" s="2">
        <f t="shared" si="75"/>
        <v>312.85196183834103</v>
      </c>
      <c r="W91" s="2">
        <f t="shared" si="76"/>
        <v>6.0931063506228016</v>
      </c>
      <c r="X91" s="2">
        <v>5</v>
      </c>
      <c r="Y91" s="2">
        <v>0.869999999999999</v>
      </c>
      <c r="Z91" s="2">
        <f t="shared" si="77"/>
        <v>0</v>
      </c>
      <c r="AA91" s="2">
        <f t="shared" si="78"/>
        <v>36.5</v>
      </c>
      <c r="AB91" s="2">
        <f t="shared" si="62"/>
        <v>0</v>
      </c>
      <c r="AC91" s="2">
        <f t="shared" si="79"/>
        <v>7.5000000000000002E-4</v>
      </c>
      <c r="AE91" s="3">
        <f t="shared" si="80"/>
        <v>4.9009850068578498</v>
      </c>
      <c r="AF91" s="3">
        <f t="shared" si="81"/>
        <v>5.0622859867309702E-2</v>
      </c>
      <c r="AG91" s="3">
        <f t="shared" si="82"/>
        <v>1.2205862386144309E-2</v>
      </c>
      <c r="AH91" s="3">
        <f t="shared" si="83"/>
        <v>0.11278222361780892</v>
      </c>
      <c r="AI91" s="3">
        <f t="shared" si="84"/>
        <v>84.377683528617411</v>
      </c>
      <c r="AJ91" s="3">
        <f t="shared" si="85"/>
        <v>2.7249199988256505</v>
      </c>
      <c r="AK91" s="3">
        <v>1</v>
      </c>
      <c r="AL91" s="3">
        <v>0.869999999999999</v>
      </c>
      <c r="AM91" s="3">
        <f t="shared" si="86"/>
        <v>0</v>
      </c>
      <c r="AN91" s="3">
        <f t="shared" si="87"/>
        <v>7.3</v>
      </c>
      <c r="AO91" s="3">
        <f t="shared" si="63"/>
        <v>0</v>
      </c>
      <c r="AP91" s="3">
        <f t="shared" si="88"/>
        <v>7.5000000000000002E-4</v>
      </c>
    </row>
    <row r="92" spans="5:42" x14ac:dyDescent="0.25">
      <c r="E92" s="1">
        <f t="shared" si="65"/>
        <v>4.9009850068578498</v>
      </c>
      <c r="F92" s="1">
        <f t="shared" si="66"/>
        <v>5.0622859867309702E-2</v>
      </c>
      <c r="G92" s="1">
        <f t="shared" si="67"/>
        <v>1.2205862386144309E-2</v>
      </c>
      <c r="H92" s="1">
        <f t="shared" si="89"/>
        <v>0.29142840112666679</v>
      </c>
      <c r="I92" s="1">
        <f t="shared" si="68"/>
        <v>569.06819114940618</v>
      </c>
      <c r="J92" s="1">
        <f t="shared" si="90"/>
        <v>8.7159990821477162</v>
      </c>
      <c r="K92" s="1">
        <f t="shared" si="64"/>
        <v>10</v>
      </c>
      <c r="L92" s="1">
        <v>0.87999999999999901</v>
      </c>
      <c r="M92" s="1">
        <f t="shared" si="69"/>
        <v>0</v>
      </c>
      <c r="N92" s="1">
        <f t="shared" si="91"/>
        <v>73</v>
      </c>
      <c r="O92" s="1">
        <f t="shared" si="61"/>
        <v>0</v>
      </c>
      <c r="P92" s="1">
        <f t="shared" si="70"/>
        <v>7.5000000000000002E-4</v>
      </c>
      <c r="R92" s="2">
        <f t="shared" si="71"/>
        <v>4.9009850068578498</v>
      </c>
      <c r="S92" s="2">
        <f t="shared" si="72"/>
        <v>5.0622859867309702E-2</v>
      </c>
      <c r="T92" s="2">
        <f t="shared" si="73"/>
        <v>1.2205862386144309E-2</v>
      </c>
      <c r="U92" s="2">
        <f t="shared" si="74"/>
        <v>0.21872292877635491</v>
      </c>
      <c r="V92" s="2">
        <f t="shared" si="75"/>
        <v>320.10841491294917</v>
      </c>
      <c r="W92" s="2">
        <f t="shared" si="76"/>
        <v>6.163142055802374</v>
      </c>
      <c r="X92" s="2">
        <v>5</v>
      </c>
      <c r="Y92" s="2">
        <v>0.87999999999999901</v>
      </c>
      <c r="Z92" s="2">
        <f t="shared" si="77"/>
        <v>0</v>
      </c>
      <c r="AA92" s="2">
        <f t="shared" si="78"/>
        <v>36.5</v>
      </c>
      <c r="AB92" s="2">
        <f t="shared" si="62"/>
        <v>0</v>
      </c>
      <c r="AC92" s="2">
        <f t="shared" si="79"/>
        <v>7.5000000000000002E-4</v>
      </c>
      <c r="AE92" s="3">
        <f t="shared" si="80"/>
        <v>4.9009850068578498</v>
      </c>
      <c r="AF92" s="3">
        <f t="shared" si="81"/>
        <v>5.0622859867309702E-2</v>
      </c>
      <c r="AG92" s="3">
        <f t="shared" si="82"/>
        <v>1.2205862386144309E-2</v>
      </c>
      <c r="AH92" s="3">
        <f t="shared" si="83"/>
        <v>0.11407857101571477</v>
      </c>
      <c r="AI92" s="3">
        <f t="shared" si="84"/>
        <v>86.351668813002149</v>
      </c>
      <c r="AJ92" s="3">
        <f t="shared" si="85"/>
        <v>2.7562409183523822</v>
      </c>
      <c r="AK92" s="3">
        <v>1</v>
      </c>
      <c r="AL92" s="3">
        <v>0.87999999999999901</v>
      </c>
      <c r="AM92" s="3">
        <f t="shared" si="86"/>
        <v>0</v>
      </c>
      <c r="AN92" s="3">
        <f t="shared" si="87"/>
        <v>7.3</v>
      </c>
      <c r="AO92" s="3">
        <f t="shared" si="63"/>
        <v>0</v>
      </c>
      <c r="AP92" s="3">
        <f t="shared" si="88"/>
        <v>7.5000000000000002E-4</v>
      </c>
    </row>
    <row r="93" spans="5:42" x14ac:dyDescent="0.25">
      <c r="E93" s="1">
        <f t="shared" si="65"/>
        <v>4.9009850068578498</v>
      </c>
      <c r="F93" s="1">
        <f t="shared" si="66"/>
        <v>5.0622859867309702E-2</v>
      </c>
      <c r="G93" s="1">
        <f t="shared" si="67"/>
        <v>1.2205862386144309E-2</v>
      </c>
      <c r="H93" s="1">
        <f t="shared" si="89"/>
        <v>0.29474008750310621</v>
      </c>
      <c r="I93" s="1">
        <f t="shared" si="68"/>
        <v>582.097900580378</v>
      </c>
      <c r="J93" s="1">
        <f t="shared" si="90"/>
        <v>8.8150445262630317</v>
      </c>
      <c r="K93" s="1">
        <f t="shared" si="64"/>
        <v>10</v>
      </c>
      <c r="L93" s="1">
        <v>0.88999999999999901</v>
      </c>
      <c r="M93" s="1">
        <f t="shared" si="69"/>
        <v>0</v>
      </c>
      <c r="N93" s="1">
        <f t="shared" si="91"/>
        <v>73</v>
      </c>
      <c r="O93" s="1">
        <f t="shared" si="61"/>
        <v>0</v>
      </c>
      <c r="P93" s="1">
        <f t="shared" si="70"/>
        <v>7.5000000000000002E-4</v>
      </c>
      <c r="R93" s="2">
        <f t="shared" si="71"/>
        <v>4.9009850068578498</v>
      </c>
      <c r="S93" s="2">
        <f t="shared" si="72"/>
        <v>5.0622859867309702E-2</v>
      </c>
      <c r="T93" s="2">
        <f t="shared" si="73"/>
        <v>1.2205862386144309E-2</v>
      </c>
      <c r="U93" s="2">
        <f t="shared" si="74"/>
        <v>0.22120841660335899</v>
      </c>
      <c r="V93" s="2">
        <f t="shared" si="75"/>
        <v>327.44779887983879</v>
      </c>
      <c r="W93" s="2">
        <f t="shared" si="76"/>
        <v>6.2331777609819463</v>
      </c>
      <c r="X93" s="2">
        <v>5</v>
      </c>
      <c r="Y93" s="2">
        <v>0.88999999999999901</v>
      </c>
      <c r="Z93" s="2">
        <f t="shared" si="77"/>
        <v>0</v>
      </c>
      <c r="AA93" s="2">
        <f t="shared" si="78"/>
        <v>36.5</v>
      </c>
      <c r="AB93" s="2">
        <f t="shared" si="62"/>
        <v>0</v>
      </c>
      <c r="AC93" s="2">
        <f t="shared" si="79"/>
        <v>7.5000000000000002E-4</v>
      </c>
      <c r="AE93" s="3">
        <f t="shared" si="80"/>
        <v>4.9009850068578498</v>
      </c>
      <c r="AF93" s="3">
        <f t="shared" si="81"/>
        <v>5.0622859867309702E-2</v>
      </c>
      <c r="AG93" s="3">
        <f t="shared" si="82"/>
        <v>1.2205862386144309E-2</v>
      </c>
      <c r="AH93" s="3">
        <f t="shared" si="83"/>
        <v>0.11537491841362063</v>
      </c>
      <c r="AI93" s="3">
        <f t="shared" si="84"/>
        <v>88.348213929208441</v>
      </c>
      <c r="AJ93" s="3">
        <f t="shared" si="85"/>
        <v>2.7875618378791138</v>
      </c>
      <c r="AK93" s="3">
        <v>1</v>
      </c>
      <c r="AL93" s="3">
        <v>0.88999999999999901</v>
      </c>
      <c r="AM93" s="3">
        <f t="shared" si="86"/>
        <v>0</v>
      </c>
      <c r="AN93" s="3">
        <f t="shared" si="87"/>
        <v>7.3</v>
      </c>
      <c r="AO93" s="3">
        <f t="shared" si="63"/>
        <v>0</v>
      </c>
      <c r="AP93" s="3">
        <f t="shared" si="88"/>
        <v>7.5000000000000002E-4</v>
      </c>
    </row>
    <row r="94" spans="5:42" x14ac:dyDescent="0.25">
      <c r="E94" s="1">
        <f t="shared" si="65"/>
        <v>4.9009850068578498</v>
      </c>
      <c r="F94" s="1">
        <f t="shared" si="66"/>
        <v>5.0622859867309702E-2</v>
      </c>
      <c r="G94" s="1">
        <f t="shared" si="67"/>
        <v>1.2205862386144309E-2</v>
      </c>
      <c r="H94" s="1">
        <f t="shared" si="89"/>
        <v>0.29805177387954562</v>
      </c>
      <c r="I94" s="1">
        <f t="shared" si="68"/>
        <v>595.27483836650208</v>
      </c>
      <c r="J94" s="1">
        <f t="shared" si="90"/>
        <v>8.9140899703783472</v>
      </c>
      <c r="K94" s="1">
        <f t="shared" si="64"/>
        <v>10</v>
      </c>
      <c r="L94" s="1">
        <v>0.89999999999999902</v>
      </c>
      <c r="M94" s="1">
        <f t="shared" si="69"/>
        <v>0</v>
      </c>
      <c r="N94" s="1">
        <f t="shared" si="91"/>
        <v>73</v>
      </c>
      <c r="O94" s="1">
        <f t="shared" si="61"/>
        <v>0</v>
      </c>
      <c r="P94" s="1">
        <f t="shared" si="70"/>
        <v>7.5000000000000002E-4</v>
      </c>
      <c r="R94" s="2">
        <f t="shared" si="71"/>
        <v>4.9009850068578498</v>
      </c>
      <c r="S94" s="2">
        <f t="shared" si="72"/>
        <v>5.0622859867309702E-2</v>
      </c>
      <c r="T94" s="2">
        <f t="shared" si="73"/>
        <v>1.2205862386144309E-2</v>
      </c>
      <c r="U94" s="2">
        <f t="shared" si="74"/>
        <v>0.22369390443036305</v>
      </c>
      <c r="V94" s="2">
        <f t="shared" si="75"/>
        <v>334.87011373900953</v>
      </c>
      <c r="W94" s="2">
        <f t="shared" si="76"/>
        <v>6.3032134661615196</v>
      </c>
      <c r="X94" s="2">
        <v>5</v>
      </c>
      <c r="Y94" s="2">
        <v>0.89999999999999902</v>
      </c>
      <c r="Z94" s="2">
        <f t="shared" si="77"/>
        <v>0</v>
      </c>
      <c r="AA94" s="2">
        <f t="shared" si="78"/>
        <v>36.5</v>
      </c>
      <c r="AB94" s="2">
        <f t="shared" si="62"/>
        <v>0</v>
      </c>
      <c r="AC94" s="2">
        <f t="shared" si="79"/>
        <v>7.5000000000000002E-4</v>
      </c>
      <c r="AE94" s="3">
        <f t="shared" si="80"/>
        <v>4.9009850068578498</v>
      </c>
      <c r="AF94" s="3">
        <f t="shared" si="81"/>
        <v>5.0622859867309702E-2</v>
      </c>
      <c r="AG94" s="3">
        <f t="shared" si="82"/>
        <v>1.2205862386144309E-2</v>
      </c>
      <c r="AH94" s="3">
        <f t="shared" si="83"/>
        <v>0.11667126581152647</v>
      </c>
      <c r="AI94" s="3">
        <f t="shared" si="84"/>
        <v>90.367318877236244</v>
      </c>
      <c r="AJ94" s="3">
        <f t="shared" si="85"/>
        <v>2.8188827574058455</v>
      </c>
      <c r="AK94" s="3">
        <v>1</v>
      </c>
      <c r="AL94" s="3">
        <v>0.89999999999999902</v>
      </c>
      <c r="AM94" s="3">
        <f t="shared" si="86"/>
        <v>0</v>
      </c>
      <c r="AN94" s="3">
        <f t="shared" si="87"/>
        <v>7.3</v>
      </c>
      <c r="AO94" s="3">
        <f t="shared" si="63"/>
        <v>0</v>
      </c>
      <c r="AP94" s="3">
        <f t="shared" si="88"/>
        <v>7.5000000000000002E-4</v>
      </c>
    </row>
    <row r="95" spans="5:42" x14ac:dyDescent="0.25">
      <c r="E95" s="1">
        <f t="shared" si="65"/>
        <v>4.9009850068578498</v>
      </c>
      <c r="F95" s="1">
        <f t="shared" si="66"/>
        <v>5.0622859867309702E-2</v>
      </c>
      <c r="G95" s="1">
        <f t="shared" si="67"/>
        <v>1.2205862386144309E-2</v>
      </c>
      <c r="H95" s="1">
        <f t="shared" si="89"/>
        <v>0.30136346025598504</v>
      </c>
      <c r="I95" s="1">
        <f t="shared" si="68"/>
        <v>608.5990045077782</v>
      </c>
      <c r="J95" s="1">
        <f t="shared" si="90"/>
        <v>9.0131354144936626</v>
      </c>
      <c r="K95" s="1">
        <f t="shared" si="64"/>
        <v>10</v>
      </c>
      <c r="L95" s="1">
        <v>0.90999999999999903</v>
      </c>
      <c r="M95" s="1">
        <f t="shared" si="69"/>
        <v>0</v>
      </c>
      <c r="N95" s="1">
        <f t="shared" si="91"/>
        <v>73</v>
      </c>
      <c r="O95" s="1">
        <f t="shared" si="61"/>
        <v>0</v>
      </c>
      <c r="P95" s="1">
        <f t="shared" si="70"/>
        <v>7.5000000000000002E-4</v>
      </c>
      <c r="R95" s="2">
        <f t="shared" si="71"/>
        <v>4.9009850068578498</v>
      </c>
      <c r="S95" s="2">
        <f t="shared" si="72"/>
        <v>5.0622859867309702E-2</v>
      </c>
      <c r="T95" s="2">
        <f t="shared" si="73"/>
        <v>1.2205862386144309E-2</v>
      </c>
      <c r="U95" s="2">
        <f t="shared" si="74"/>
        <v>0.22617939225736708</v>
      </c>
      <c r="V95" s="2">
        <f t="shared" si="75"/>
        <v>342.37535949046151</v>
      </c>
      <c r="W95" s="2">
        <f t="shared" si="76"/>
        <v>6.3732491713410919</v>
      </c>
      <c r="X95" s="2">
        <v>5</v>
      </c>
      <c r="Y95" s="2">
        <v>0.90999999999999903</v>
      </c>
      <c r="Z95" s="2">
        <f t="shared" si="77"/>
        <v>0</v>
      </c>
      <c r="AA95" s="2">
        <f t="shared" si="78"/>
        <v>36.5</v>
      </c>
      <c r="AB95" s="2">
        <f t="shared" si="62"/>
        <v>0</v>
      </c>
      <c r="AC95" s="2">
        <f t="shared" si="79"/>
        <v>7.5000000000000002E-4</v>
      </c>
      <c r="AE95" s="3">
        <f t="shared" si="80"/>
        <v>4.9009850068578498</v>
      </c>
      <c r="AF95" s="3">
        <f t="shared" si="81"/>
        <v>5.0622859867309702E-2</v>
      </c>
      <c r="AG95" s="3">
        <f t="shared" si="82"/>
        <v>1.2205862386144309E-2</v>
      </c>
      <c r="AH95" s="3">
        <f t="shared" si="83"/>
        <v>0.11796761320943232</v>
      </c>
      <c r="AI95" s="3">
        <f t="shared" si="84"/>
        <v>92.408983657085599</v>
      </c>
      <c r="AJ95" s="3">
        <f t="shared" si="85"/>
        <v>2.8502036769325771</v>
      </c>
      <c r="AK95" s="3">
        <v>1</v>
      </c>
      <c r="AL95" s="3">
        <v>0.90999999999999903</v>
      </c>
      <c r="AM95" s="3">
        <f t="shared" si="86"/>
        <v>0</v>
      </c>
      <c r="AN95" s="3">
        <f t="shared" si="87"/>
        <v>7.3</v>
      </c>
      <c r="AO95" s="3">
        <f t="shared" si="63"/>
        <v>0</v>
      </c>
      <c r="AP95" s="3">
        <f t="shared" si="88"/>
        <v>7.5000000000000002E-4</v>
      </c>
    </row>
    <row r="96" spans="5:42" x14ac:dyDescent="0.25">
      <c r="E96" s="1">
        <f t="shared" si="65"/>
        <v>4.9009850068578498</v>
      </c>
      <c r="F96" s="1">
        <f t="shared" si="66"/>
        <v>5.0622859867309702E-2</v>
      </c>
      <c r="G96" s="1">
        <f t="shared" si="67"/>
        <v>1.2205862386144309E-2</v>
      </c>
      <c r="H96" s="1">
        <f t="shared" si="89"/>
        <v>0.30467514663242434</v>
      </c>
      <c r="I96" s="1">
        <f t="shared" si="68"/>
        <v>622.07039900420625</v>
      </c>
      <c r="J96" s="1">
        <f t="shared" si="90"/>
        <v>9.1121808586089763</v>
      </c>
      <c r="K96" s="1">
        <f t="shared" si="64"/>
        <v>10</v>
      </c>
      <c r="L96" s="1">
        <v>0.91999999999999904</v>
      </c>
      <c r="M96" s="1">
        <f t="shared" si="69"/>
        <v>0</v>
      </c>
      <c r="N96" s="1">
        <f t="shared" si="91"/>
        <v>73</v>
      </c>
      <c r="O96" s="1">
        <f t="shared" si="61"/>
        <v>0</v>
      </c>
      <c r="P96" s="1">
        <f t="shared" si="70"/>
        <v>7.5000000000000002E-4</v>
      </c>
      <c r="R96" s="2">
        <f t="shared" si="71"/>
        <v>4.9009850068578498</v>
      </c>
      <c r="S96" s="2">
        <f t="shared" si="72"/>
        <v>5.0622859867309702E-2</v>
      </c>
      <c r="T96" s="2">
        <f t="shared" si="73"/>
        <v>1.2205862386144309E-2</v>
      </c>
      <c r="U96" s="2">
        <f t="shared" si="74"/>
        <v>0.22866488008437108</v>
      </c>
      <c r="V96" s="2">
        <f t="shared" si="75"/>
        <v>349.96353613419456</v>
      </c>
      <c r="W96" s="2">
        <f t="shared" si="76"/>
        <v>6.4432848765206643</v>
      </c>
      <c r="X96" s="2">
        <v>5</v>
      </c>
      <c r="Y96" s="2">
        <v>0.91999999999999904</v>
      </c>
      <c r="Z96" s="2">
        <f t="shared" si="77"/>
        <v>0</v>
      </c>
      <c r="AA96" s="2">
        <f t="shared" si="78"/>
        <v>36.5</v>
      </c>
      <c r="AB96" s="2">
        <f t="shared" si="62"/>
        <v>0</v>
      </c>
      <c r="AC96" s="2">
        <f t="shared" si="79"/>
        <v>7.5000000000000002E-4</v>
      </c>
      <c r="AE96" s="3">
        <f t="shared" si="80"/>
        <v>4.9009850068578498</v>
      </c>
      <c r="AF96" s="3">
        <f t="shared" si="81"/>
        <v>5.0622859867309702E-2</v>
      </c>
      <c r="AG96" s="3">
        <f t="shared" si="82"/>
        <v>1.2205862386144309E-2</v>
      </c>
      <c r="AH96" s="3">
        <f t="shared" si="83"/>
        <v>0.11926396060733818</v>
      </c>
      <c r="AI96" s="3">
        <f t="shared" si="84"/>
        <v>94.473208268756508</v>
      </c>
      <c r="AJ96" s="3">
        <f t="shared" si="85"/>
        <v>2.8815245964593088</v>
      </c>
      <c r="AK96" s="3">
        <v>1</v>
      </c>
      <c r="AL96" s="3">
        <v>0.91999999999999904</v>
      </c>
      <c r="AM96" s="3">
        <f t="shared" si="86"/>
        <v>0</v>
      </c>
      <c r="AN96" s="3">
        <f t="shared" si="87"/>
        <v>7.3</v>
      </c>
      <c r="AO96" s="3">
        <f t="shared" si="63"/>
        <v>0</v>
      </c>
      <c r="AP96" s="3">
        <f t="shared" si="88"/>
        <v>7.5000000000000002E-4</v>
      </c>
    </row>
    <row r="97" spans="5:42" x14ac:dyDescent="0.25">
      <c r="E97" s="1">
        <f t="shared" si="65"/>
        <v>4.9009850068578498</v>
      </c>
      <c r="F97" s="1">
        <f t="shared" si="66"/>
        <v>5.0622859867309702E-2</v>
      </c>
      <c r="G97" s="1">
        <f t="shared" si="67"/>
        <v>1.2205862386144309E-2</v>
      </c>
      <c r="H97" s="1">
        <f t="shared" si="89"/>
        <v>0.30798683300886381</v>
      </c>
      <c r="I97" s="1">
        <f t="shared" si="68"/>
        <v>635.68902185578713</v>
      </c>
      <c r="J97" s="1">
        <f t="shared" si="90"/>
        <v>9.2112263027242918</v>
      </c>
      <c r="K97" s="1">
        <f t="shared" si="64"/>
        <v>10</v>
      </c>
      <c r="L97" s="1">
        <v>0.92999999999999905</v>
      </c>
      <c r="M97" s="1">
        <f t="shared" si="69"/>
        <v>0</v>
      </c>
      <c r="N97" s="1">
        <f t="shared" si="91"/>
        <v>73</v>
      </c>
      <c r="O97" s="1">
        <f t="shared" si="61"/>
        <v>0</v>
      </c>
      <c r="P97" s="1">
        <f t="shared" si="70"/>
        <v>7.5000000000000002E-4</v>
      </c>
      <c r="R97" s="2">
        <f t="shared" si="71"/>
        <v>4.9009850068578498</v>
      </c>
      <c r="S97" s="2">
        <f t="shared" si="72"/>
        <v>5.0622859867309702E-2</v>
      </c>
      <c r="T97" s="2">
        <f t="shared" si="73"/>
        <v>1.2205862386144309E-2</v>
      </c>
      <c r="U97" s="2">
        <f t="shared" si="74"/>
        <v>0.23115036791137511</v>
      </c>
      <c r="V97" s="2">
        <f t="shared" si="75"/>
        <v>357.63464367020896</v>
      </c>
      <c r="W97" s="2">
        <f t="shared" si="76"/>
        <v>6.5133205817002366</v>
      </c>
      <c r="X97" s="2">
        <v>5</v>
      </c>
      <c r="Y97" s="2">
        <v>0.92999999999999905</v>
      </c>
      <c r="Z97" s="2">
        <f t="shared" si="77"/>
        <v>0</v>
      </c>
      <c r="AA97" s="2">
        <f t="shared" si="78"/>
        <v>36.5</v>
      </c>
      <c r="AB97" s="2">
        <f t="shared" si="62"/>
        <v>0</v>
      </c>
      <c r="AC97" s="2">
        <f t="shared" si="79"/>
        <v>7.5000000000000002E-4</v>
      </c>
      <c r="AE97" s="3">
        <f t="shared" si="80"/>
        <v>4.9009850068578498</v>
      </c>
      <c r="AF97" s="3">
        <f t="shared" si="81"/>
        <v>5.0622859867309702E-2</v>
      </c>
      <c r="AG97" s="3">
        <f t="shared" si="82"/>
        <v>1.2205862386144309E-2</v>
      </c>
      <c r="AH97" s="3">
        <f t="shared" si="83"/>
        <v>0.12056030800524403</v>
      </c>
      <c r="AI97" s="3">
        <f t="shared" si="84"/>
        <v>96.559992712248942</v>
      </c>
      <c r="AJ97" s="3">
        <f t="shared" si="85"/>
        <v>2.9128455159860405</v>
      </c>
      <c r="AK97" s="3">
        <v>1</v>
      </c>
      <c r="AL97" s="3">
        <v>0.92999999999999905</v>
      </c>
      <c r="AM97" s="3">
        <f t="shared" si="86"/>
        <v>0</v>
      </c>
      <c r="AN97" s="3">
        <f t="shared" si="87"/>
        <v>7.3</v>
      </c>
      <c r="AO97" s="3">
        <f t="shared" si="63"/>
        <v>0</v>
      </c>
      <c r="AP97" s="3">
        <f t="shared" si="88"/>
        <v>7.5000000000000002E-4</v>
      </c>
    </row>
    <row r="98" spans="5:42" x14ac:dyDescent="0.25">
      <c r="E98" s="1">
        <f t="shared" si="65"/>
        <v>4.9009850068578498</v>
      </c>
      <c r="F98" s="1">
        <f t="shared" si="66"/>
        <v>5.0622859867309702E-2</v>
      </c>
      <c r="G98" s="1">
        <f t="shared" si="67"/>
        <v>1.2205862386144309E-2</v>
      </c>
      <c r="H98" s="1">
        <f t="shared" si="89"/>
        <v>0.31129851938530317</v>
      </c>
      <c r="I98" s="1">
        <f t="shared" si="68"/>
        <v>649.45487306251982</v>
      </c>
      <c r="J98" s="1">
        <f t="shared" si="90"/>
        <v>9.3102717468396055</v>
      </c>
      <c r="K98" s="1">
        <f t="shared" si="64"/>
        <v>10</v>
      </c>
      <c r="L98" s="1">
        <v>0.93999999999999895</v>
      </c>
      <c r="M98" s="1">
        <f t="shared" si="69"/>
        <v>0</v>
      </c>
      <c r="N98" s="1">
        <f t="shared" si="91"/>
        <v>73</v>
      </c>
      <c r="O98" s="1">
        <f t="shared" si="61"/>
        <v>0</v>
      </c>
      <c r="P98" s="1">
        <f t="shared" si="70"/>
        <v>7.5000000000000002E-4</v>
      </c>
      <c r="R98" s="2">
        <f t="shared" si="71"/>
        <v>4.9009850068578498</v>
      </c>
      <c r="S98" s="2">
        <f t="shared" si="72"/>
        <v>5.0622859867309702E-2</v>
      </c>
      <c r="T98" s="2">
        <f t="shared" si="73"/>
        <v>1.2205862386144309E-2</v>
      </c>
      <c r="U98" s="2">
        <f t="shared" si="74"/>
        <v>0.23363585573837914</v>
      </c>
      <c r="V98" s="2">
        <f t="shared" si="75"/>
        <v>365.3886820985046</v>
      </c>
      <c r="W98" s="2">
        <f t="shared" si="76"/>
        <v>6.583356286879809</v>
      </c>
      <c r="X98" s="2">
        <v>5</v>
      </c>
      <c r="Y98" s="2">
        <v>0.93999999999999895</v>
      </c>
      <c r="Z98" s="2">
        <f t="shared" si="77"/>
        <v>0</v>
      </c>
      <c r="AA98" s="2">
        <f t="shared" si="78"/>
        <v>36.5</v>
      </c>
      <c r="AB98" s="2">
        <f t="shared" si="62"/>
        <v>0</v>
      </c>
      <c r="AC98" s="2">
        <f t="shared" si="79"/>
        <v>7.5000000000000002E-4</v>
      </c>
      <c r="AE98" s="3">
        <f t="shared" si="80"/>
        <v>4.9009850068578498</v>
      </c>
      <c r="AF98" s="3">
        <f t="shared" si="81"/>
        <v>5.0622859867309702E-2</v>
      </c>
      <c r="AG98" s="3">
        <f t="shared" si="82"/>
        <v>1.2205862386144309E-2</v>
      </c>
      <c r="AH98" s="3">
        <f t="shared" si="83"/>
        <v>0.12185665540314987</v>
      </c>
      <c r="AI98" s="3">
        <f t="shared" si="84"/>
        <v>98.6693369875629</v>
      </c>
      <c r="AJ98" s="3">
        <f t="shared" si="85"/>
        <v>2.9441664355127721</v>
      </c>
      <c r="AK98" s="3">
        <v>1</v>
      </c>
      <c r="AL98" s="3">
        <v>0.93999999999999895</v>
      </c>
      <c r="AM98" s="3">
        <f t="shared" si="86"/>
        <v>0</v>
      </c>
      <c r="AN98" s="3">
        <f t="shared" si="87"/>
        <v>7.3</v>
      </c>
      <c r="AO98" s="3">
        <f t="shared" si="63"/>
        <v>0</v>
      </c>
      <c r="AP98" s="3">
        <f t="shared" si="88"/>
        <v>7.5000000000000002E-4</v>
      </c>
    </row>
    <row r="99" spans="5:42" x14ac:dyDescent="0.25">
      <c r="E99" s="1">
        <f t="shared" si="65"/>
        <v>4.9009850068578498</v>
      </c>
      <c r="F99" s="1">
        <f t="shared" si="66"/>
        <v>5.0622859867309702E-2</v>
      </c>
      <c r="G99" s="1">
        <f t="shared" si="67"/>
        <v>1.2205862386144309E-2</v>
      </c>
      <c r="H99" s="1">
        <f t="shared" si="89"/>
        <v>0.31461020576174253</v>
      </c>
      <c r="I99" s="1">
        <f t="shared" si="68"/>
        <v>663.36795262440467</v>
      </c>
      <c r="J99" s="1">
        <f t="shared" si="90"/>
        <v>9.4093171909549209</v>
      </c>
      <c r="K99" s="1">
        <f t="shared" si="64"/>
        <v>10</v>
      </c>
      <c r="L99" s="1">
        <v>0.94999999999999896</v>
      </c>
      <c r="M99" s="1">
        <f t="shared" si="69"/>
        <v>0</v>
      </c>
      <c r="N99" s="1">
        <f t="shared" si="91"/>
        <v>73</v>
      </c>
      <c r="O99" s="1">
        <f t="shared" si="61"/>
        <v>0</v>
      </c>
      <c r="P99" s="1">
        <f t="shared" si="70"/>
        <v>7.5000000000000002E-4</v>
      </c>
      <c r="R99" s="2">
        <f t="shared" si="71"/>
        <v>4.9009850068578498</v>
      </c>
      <c r="S99" s="2">
        <f t="shared" si="72"/>
        <v>5.0622859867309702E-2</v>
      </c>
      <c r="T99" s="2">
        <f t="shared" si="73"/>
        <v>1.2205862386144309E-2</v>
      </c>
      <c r="U99" s="2">
        <f t="shared" si="74"/>
        <v>0.2361213435653832</v>
      </c>
      <c r="V99" s="2">
        <f t="shared" si="75"/>
        <v>373.22565141908154</v>
      </c>
      <c r="W99" s="2">
        <f t="shared" si="76"/>
        <v>6.6533919920593814</v>
      </c>
      <c r="X99" s="2">
        <v>5</v>
      </c>
      <c r="Y99" s="2">
        <v>0.94999999999999896</v>
      </c>
      <c r="Z99" s="2">
        <f t="shared" si="77"/>
        <v>0</v>
      </c>
      <c r="AA99" s="2">
        <f t="shared" si="78"/>
        <v>36.5</v>
      </c>
      <c r="AB99" s="2">
        <f t="shared" si="62"/>
        <v>0</v>
      </c>
      <c r="AC99" s="2">
        <f t="shared" si="79"/>
        <v>7.5000000000000002E-4</v>
      </c>
      <c r="AE99" s="3">
        <f t="shared" si="80"/>
        <v>4.9009850068578498</v>
      </c>
      <c r="AF99" s="3">
        <f t="shared" si="81"/>
        <v>5.0622859867309702E-2</v>
      </c>
      <c r="AG99" s="3">
        <f t="shared" si="82"/>
        <v>1.2205862386144309E-2</v>
      </c>
      <c r="AH99" s="3">
        <f t="shared" si="83"/>
        <v>0.12315300280105573</v>
      </c>
      <c r="AI99" s="3">
        <f t="shared" si="84"/>
        <v>100.80124109469843</v>
      </c>
      <c r="AJ99" s="3">
        <f t="shared" si="85"/>
        <v>2.9754873550395038</v>
      </c>
      <c r="AK99" s="3">
        <v>1</v>
      </c>
      <c r="AL99" s="3">
        <v>0.94999999999999896</v>
      </c>
      <c r="AM99" s="3">
        <f t="shared" si="86"/>
        <v>0</v>
      </c>
      <c r="AN99" s="3">
        <f t="shared" si="87"/>
        <v>7.3</v>
      </c>
      <c r="AO99" s="3">
        <f t="shared" si="63"/>
        <v>0</v>
      </c>
      <c r="AP99" s="3">
        <f t="shared" si="88"/>
        <v>7.5000000000000002E-4</v>
      </c>
    </row>
    <row r="100" spans="5:42" x14ac:dyDescent="0.25">
      <c r="E100" s="1">
        <f t="shared" si="65"/>
        <v>4.9009850068578498</v>
      </c>
      <c r="F100" s="1">
        <f t="shared" si="66"/>
        <v>5.0622859867309702E-2</v>
      </c>
      <c r="G100" s="1">
        <f t="shared" si="67"/>
        <v>1.2205862386144309E-2</v>
      </c>
      <c r="H100" s="1">
        <f t="shared" si="89"/>
        <v>0.31792189213818195</v>
      </c>
      <c r="I100" s="1">
        <f t="shared" si="68"/>
        <v>677.42826054144211</v>
      </c>
      <c r="J100" s="1">
        <f t="shared" si="90"/>
        <v>9.5083626350702364</v>
      </c>
      <c r="K100" s="1">
        <f t="shared" si="64"/>
        <v>10</v>
      </c>
      <c r="L100" s="1">
        <v>0.95999999999999897</v>
      </c>
      <c r="M100" s="1">
        <f t="shared" si="69"/>
        <v>0</v>
      </c>
      <c r="N100" s="1">
        <f t="shared" si="91"/>
        <v>73</v>
      </c>
      <c r="O100" s="1">
        <f t="shared" si="61"/>
        <v>0</v>
      </c>
      <c r="P100" s="1">
        <f t="shared" si="70"/>
        <v>7.5000000000000002E-4</v>
      </c>
      <c r="R100" s="2">
        <f t="shared" si="71"/>
        <v>4.9009850068578498</v>
      </c>
      <c r="S100" s="2">
        <f t="shared" si="72"/>
        <v>5.0622859867309702E-2</v>
      </c>
      <c r="T100" s="2">
        <f t="shared" si="73"/>
        <v>1.2205862386144309E-2</v>
      </c>
      <c r="U100" s="2">
        <f t="shared" si="74"/>
        <v>0.23860683139238723</v>
      </c>
      <c r="V100" s="2">
        <f t="shared" si="75"/>
        <v>381.14555163193967</v>
      </c>
      <c r="W100" s="2">
        <f t="shared" si="76"/>
        <v>6.7234276972389537</v>
      </c>
      <c r="X100" s="2">
        <v>5</v>
      </c>
      <c r="Y100" s="2">
        <v>0.95999999999999897</v>
      </c>
      <c r="Z100" s="2">
        <f t="shared" si="77"/>
        <v>0</v>
      </c>
      <c r="AA100" s="2">
        <f t="shared" si="78"/>
        <v>36.5</v>
      </c>
      <c r="AB100" s="2">
        <f t="shared" si="62"/>
        <v>0</v>
      </c>
      <c r="AC100" s="2">
        <f t="shared" si="79"/>
        <v>7.5000000000000002E-4</v>
      </c>
      <c r="AE100" s="3">
        <f t="shared" si="80"/>
        <v>4.9009850068578498</v>
      </c>
      <c r="AF100" s="3">
        <f t="shared" si="81"/>
        <v>5.0622859867309702E-2</v>
      </c>
      <c r="AG100" s="3">
        <f t="shared" si="82"/>
        <v>1.2205862386144309E-2</v>
      </c>
      <c r="AH100" s="3">
        <f t="shared" si="83"/>
        <v>0.12444935019896158</v>
      </c>
      <c r="AI100" s="3">
        <f t="shared" si="84"/>
        <v>102.95570503365548</v>
      </c>
      <c r="AJ100" s="3">
        <f t="shared" si="85"/>
        <v>3.0068082745662355</v>
      </c>
      <c r="AK100" s="3">
        <v>1</v>
      </c>
      <c r="AL100" s="3">
        <v>0.95999999999999897</v>
      </c>
      <c r="AM100" s="3">
        <f t="shared" si="86"/>
        <v>0</v>
      </c>
      <c r="AN100" s="3">
        <f t="shared" si="87"/>
        <v>7.3</v>
      </c>
      <c r="AO100" s="3">
        <f t="shared" si="63"/>
        <v>0</v>
      </c>
      <c r="AP100" s="3">
        <f t="shared" si="88"/>
        <v>7.5000000000000002E-4</v>
      </c>
    </row>
    <row r="101" spans="5:42" x14ac:dyDescent="0.25">
      <c r="E101" s="1">
        <f t="shared" si="65"/>
        <v>4.9009850068578498</v>
      </c>
      <c r="F101" s="1">
        <f t="shared" si="66"/>
        <v>5.0622859867309702E-2</v>
      </c>
      <c r="G101" s="1">
        <f t="shared" si="67"/>
        <v>1.2205862386144309E-2</v>
      </c>
      <c r="H101" s="1">
        <f t="shared" si="89"/>
        <v>0.32123357851462137</v>
      </c>
      <c r="I101" s="1">
        <f t="shared" si="68"/>
        <v>691.63579681363171</v>
      </c>
      <c r="J101" s="1">
        <f t="shared" si="90"/>
        <v>9.6074080791855518</v>
      </c>
      <c r="K101" s="1">
        <f t="shared" si="64"/>
        <v>10</v>
      </c>
      <c r="L101" s="1">
        <v>0.96999999999999897</v>
      </c>
      <c r="M101" s="1">
        <f t="shared" si="69"/>
        <v>0</v>
      </c>
      <c r="N101" s="1">
        <f t="shared" si="91"/>
        <v>73</v>
      </c>
      <c r="O101" s="1">
        <f t="shared" si="61"/>
        <v>0</v>
      </c>
      <c r="P101" s="1">
        <f t="shared" si="70"/>
        <v>7.5000000000000002E-4</v>
      </c>
      <c r="R101" s="2">
        <f t="shared" si="71"/>
        <v>4.9009850068578498</v>
      </c>
      <c r="S101" s="2">
        <f t="shared" si="72"/>
        <v>5.0622859867309702E-2</v>
      </c>
      <c r="T101" s="2">
        <f t="shared" si="73"/>
        <v>1.2205862386144309E-2</v>
      </c>
      <c r="U101" s="2">
        <f t="shared" si="74"/>
        <v>0.24109231921939125</v>
      </c>
      <c r="V101" s="2">
        <f t="shared" si="75"/>
        <v>389.14838273707903</v>
      </c>
      <c r="W101" s="2">
        <f t="shared" si="76"/>
        <v>6.7934634024185261</v>
      </c>
      <c r="X101" s="2">
        <v>5</v>
      </c>
      <c r="Y101" s="2">
        <v>0.96999999999999897</v>
      </c>
      <c r="Z101" s="2">
        <f t="shared" si="77"/>
        <v>0</v>
      </c>
      <c r="AA101" s="2">
        <f t="shared" si="78"/>
        <v>36.5</v>
      </c>
      <c r="AB101" s="2">
        <f t="shared" si="62"/>
        <v>0</v>
      </c>
      <c r="AC101" s="2">
        <f t="shared" si="79"/>
        <v>7.5000000000000002E-4</v>
      </c>
      <c r="AE101" s="3">
        <f t="shared" si="80"/>
        <v>4.9009850068578498</v>
      </c>
      <c r="AF101" s="3">
        <f t="shared" si="81"/>
        <v>5.0622859867309702E-2</v>
      </c>
      <c r="AG101" s="3">
        <f t="shared" si="82"/>
        <v>1.2205862386144309E-2</v>
      </c>
      <c r="AH101" s="3">
        <f t="shared" si="83"/>
        <v>0.12574569759686743</v>
      </c>
      <c r="AI101" s="3">
        <f t="shared" si="84"/>
        <v>105.13272880443408</v>
      </c>
      <c r="AJ101" s="3">
        <f t="shared" si="85"/>
        <v>3.0381291940929671</v>
      </c>
      <c r="AK101" s="3">
        <v>1</v>
      </c>
      <c r="AL101" s="3">
        <v>0.96999999999999897</v>
      </c>
      <c r="AM101" s="3">
        <f t="shared" si="86"/>
        <v>0</v>
      </c>
      <c r="AN101" s="3">
        <f t="shared" si="87"/>
        <v>7.3</v>
      </c>
      <c r="AO101" s="3">
        <f t="shared" si="63"/>
        <v>0</v>
      </c>
      <c r="AP101" s="3">
        <f t="shared" si="88"/>
        <v>7.5000000000000002E-4</v>
      </c>
    </row>
    <row r="102" spans="5:42" x14ac:dyDescent="0.25">
      <c r="E102" s="1">
        <f t="shared" si="65"/>
        <v>4.9009850068578498</v>
      </c>
      <c r="F102" s="1">
        <f t="shared" si="66"/>
        <v>5.0622859867309702E-2</v>
      </c>
      <c r="G102" s="1">
        <f t="shared" si="67"/>
        <v>1.2205862386144309E-2</v>
      </c>
      <c r="H102" s="1">
        <f t="shared" si="89"/>
        <v>0.32454526489106078</v>
      </c>
      <c r="I102" s="1">
        <f t="shared" si="68"/>
        <v>705.99056144097347</v>
      </c>
      <c r="J102" s="1">
        <f t="shared" si="90"/>
        <v>9.7064535233008673</v>
      </c>
      <c r="K102" s="1">
        <f t="shared" si="64"/>
        <v>10</v>
      </c>
      <c r="L102" s="1">
        <v>0.97999999999999898</v>
      </c>
      <c r="M102" s="1">
        <f t="shared" si="69"/>
        <v>0</v>
      </c>
      <c r="N102" s="1">
        <f t="shared" si="91"/>
        <v>73</v>
      </c>
      <c r="O102" s="1">
        <f t="shared" si="61"/>
        <v>0</v>
      </c>
      <c r="P102" s="1">
        <f t="shared" si="70"/>
        <v>7.5000000000000002E-4</v>
      </c>
      <c r="R102" s="2">
        <f t="shared" si="71"/>
        <v>4.9009850068578498</v>
      </c>
      <c r="S102" s="2">
        <f t="shared" si="72"/>
        <v>5.0622859867309702E-2</v>
      </c>
      <c r="T102" s="2">
        <f t="shared" si="73"/>
        <v>1.2205862386144309E-2</v>
      </c>
      <c r="U102" s="2">
        <f t="shared" si="74"/>
        <v>0.24357780704639531</v>
      </c>
      <c r="V102" s="2">
        <f t="shared" si="75"/>
        <v>397.23414473449969</v>
      </c>
      <c r="W102" s="2">
        <f t="shared" si="76"/>
        <v>6.8634991075980993</v>
      </c>
      <c r="X102" s="2">
        <v>5</v>
      </c>
      <c r="Y102" s="2">
        <v>0.97999999999999898</v>
      </c>
      <c r="Z102" s="2">
        <f t="shared" si="77"/>
        <v>0</v>
      </c>
      <c r="AA102" s="2">
        <f t="shared" si="78"/>
        <v>36.5</v>
      </c>
      <c r="AB102" s="2">
        <f t="shared" si="62"/>
        <v>0</v>
      </c>
      <c r="AC102" s="2">
        <f t="shared" si="79"/>
        <v>7.5000000000000002E-4</v>
      </c>
      <c r="AE102" s="3">
        <f t="shared" si="80"/>
        <v>4.9009850068578498</v>
      </c>
      <c r="AF102" s="3">
        <f t="shared" si="81"/>
        <v>5.0622859867309702E-2</v>
      </c>
      <c r="AG102" s="3">
        <f t="shared" si="82"/>
        <v>1.2205862386144309E-2</v>
      </c>
      <c r="AH102" s="3">
        <f t="shared" si="83"/>
        <v>0.12704204499477328</v>
      </c>
      <c r="AI102" s="3">
        <f t="shared" si="84"/>
        <v>107.33231240703419</v>
      </c>
      <c r="AJ102" s="3">
        <f t="shared" si="85"/>
        <v>3.0694501136196988</v>
      </c>
      <c r="AK102" s="3">
        <v>1</v>
      </c>
      <c r="AL102" s="3">
        <v>0.97999999999999898</v>
      </c>
      <c r="AM102" s="3">
        <f t="shared" si="86"/>
        <v>0</v>
      </c>
      <c r="AN102" s="3">
        <f t="shared" si="87"/>
        <v>7.3</v>
      </c>
      <c r="AO102" s="3">
        <f t="shared" si="63"/>
        <v>0</v>
      </c>
      <c r="AP102" s="3">
        <f t="shared" si="88"/>
        <v>7.5000000000000002E-4</v>
      </c>
    </row>
    <row r="103" spans="5:42" x14ac:dyDescent="0.25">
      <c r="E103" s="1">
        <f t="shared" si="65"/>
        <v>4.9009850068578498</v>
      </c>
      <c r="F103" s="1">
        <f t="shared" si="66"/>
        <v>5.0622859867309702E-2</v>
      </c>
      <c r="G103" s="1">
        <f t="shared" si="67"/>
        <v>1.2205862386144309E-2</v>
      </c>
      <c r="H103" s="1">
        <f t="shared" si="89"/>
        <v>0.3278569512675002</v>
      </c>
      <c r="I103" s="1">
        <f t="shared" si="68"/>
        <v>720.49255442346748</v>
      </c>
      <c r="J103" s="1">
        <f t="shared" si="90"/>
        <v>9.8054989674161828</v>
      </c>
      <c r="K103" s="1">
        <f t="shared" si="64"/>
        <v>10</v>
      </c>
      <c r="L103" s="1">
        <v>0.98999999999999899</v>
      </c>
      <c r="M103" s="1">
        <f t="shared" si="69"/>
        <v>0</v>
      </c>
      <c r="N103" s="1">
        <f t="shared" si="91"/>
        <v>73</v>
      </c>
      <c r="O103" s="1">
        <f t="shared" si="61"/>
        <v>0</v>
      </c>
      <c r="P103" s="1">
        <f t="shared" si="70"/>
        <v>7.5000000000000002E-4</v>
      </c>
      <c r="R103" s="2">
        <f t="shared" si="71"/>
        <v>4.9009850068578498</v>
      </c>
      <c r="S103" s="2">
        <f t="shared" si="72"/>
        <v>5.0622859867309702E-2</v>
      </c>
      <c r="T103" s="2">
        <f t="shared" si="73"/>
        <v>1.2205862386144309E-2</v>
      </c>
      <c r="U103" s="2">
        <f t="shared" si="74"/>
        <v>0.24606329487339934</v>
      </c>
      <c r="V103" s="2">
        <f t="shared" si="75"/>
        <v>405.40283762420148</v>
      </c>
      <c r="W103" s="2">
        <f t="shared" si="76"/>
        <v>6.9335348127776717</v>
      </c>
      <c r="X103" s="2">
        <v>5</v>
      </c>
      <c r="Y103" s="2">
        <v>0.98999999999999899</v>
      </c>
      <c r="Z103" s="2">
        <f t="shared" si="77"/>
        <v>0</v>
      </c>
      <c r="AA103" s="2">
        <f t="shared" si="78"/>
        <v>36.5</v>
      </c>
      <c r="AB103" s="2">
        <f t="shared" si="62"/>
        <v>0</v>
      </c>
      <c r="AC103" s="2">
        <f t="shared" si="79"/>
        <v>7.5000000000000002E-4</v>
      </c>
      <c r="AE103" s="3">
        <f t="shared" si="80"/>
        <v>4.9009850068578498</v>
      </c>
      <c r="AF103" s="3">
        <f t="shared" si="81"/>
        <v>5.0622859867309702E-2</v>
      </c>
      <c r="AG103" s="3">
        <f t="shared" si="82"/>
        <v>1.2205862386144309E-2</v>
      </c>
      <c r="AH103" s="3">
        <f t="shared" si="83"/>
        <v>0.12833839239267913</v>
      </c>
      <c r="AI103" s="3">
        <f t="shared" si="84"/>
        <v>109.55445584145588</v>
      </c>
      <c r="AJ103" s="3">
        <f t="shared" si="85"/>
        <v>3.1007710331464304</v>
      </c>
      <c r="AK103" s="3">
        <v>1</v>
      </c>
      <c r="AL103" s="3">
        <v>0.98999999999999899</v>
      </c>
      <c r="AM103" s="3">
        <f t="shared" si="86"/>
        <v>0</v>
      </c>
      <c r="AN103" s="3">
        <f t="shared" si="87"/>
        <v>7.3</v>
      </c>
      <c r="AO103" s="3">
        <f t="shared" si="63"/>
        <v>0</v>
      </c>
      <c r="AP103" s="3">
        <f t="shared" si="88"/>
        <v>7.5000000000000002E-4</v>
      </c>
    </row>
    <row r="104" spans="5:42" x14ac:dyDescent="0.25">
      <c r="E104" s="1">
        <f t="shared" si="65"/>
        <v>4.9009850068578498</v>
      </c>
      <c r="F104" s="1">
        <f t="shared" si="66"/>
        <v>5.0622859867309702E-2</v>
      </c>
      <c r="G104" s="1">
        <f t="shared" si="67"/>
        <v>1.2205862386144309E-2</v>
      </c>
      <c r="H104" s="1">
        <f t="shared" si="89"/>
        <v>0.33116863764393956</v>
      </c>
      <c r="I104" s="1">
        <f t="shared" si="68"/>
        <v>735.14177576111342</v>
      </c>
      <c r="J104" s="1">
        <f t="shared" si="90"/>
        <v>9.9045444115314965</v>
      </c>
      <c r="K104" s="1">
        <f t="shared" si="64"/>
        <v>10</v>
      </c>
      <c r="L104" s="1">
        <v>0.999999999999999</v>
      </c>
      <c r="M104" s="1">
        <f t="shared" si="69"/>
        <v>0</v>
      </c>
      <c r="N104" s="1">
        <f t="shared" si="91"/>
        <v>73</v>
      </c>
      <c r="O104" s="1">
        <f t="shared" si="61"/>
        <v>0</v>
      </c>
      <c r="P104" s="1">
        <f t="shared" si="70"/>
        <v>7.5000000000000002E-4</v>
      </c>
      <c r="R104" s="2">
        <f t="shared" si="71"/>
        <v>4.9009850068578498</v>
      </c>
      <c r="S104" s="2">
        <f t="shared" si="72"/>
        <v>5.0622859867309702E-2</v>
      </c>
      <c r="T104" s="2">
        <f t="shared" si="73"/>
        <v>1.2205862386144309E-2</v>
      </c>
      <c r="U104" s="2">
        <f t="shared" si="74"/>
        <v>0.24854878270040334</v>
      </c>
      <c r="V104" s="2">
        <f t="shared" si="75"/>
        <v>413.65446140618451</v>
      </c>
      <c r="W104" s="2">
        <f t="shared" si="76"/>
        <v>7.0035705179572441</v>
      </c>
      <c r="X104" s="2">
        <v>5</v>
      </c>
      <c r="Y104" s="2">
        <v>0.999999999999999</v>
      </c>
      <c r="Z104" s="2">
        <f t="shared" si="77"/>
        <v>0</v>
      </c>
      <c r="AA104" s="2">
        <f t="shared" si="78"/>
        <v>36.5</v>
      </c>
      <c r="AB104" s="2">
        <f t="shared" si="62"/>
        <v>0</v>
      </c>
      <c r="AC104" s="2">
        <f t="shared" si="79"/>
        <v>7.5000000000000002E-4</v>
      </c>
      <c r="AE104" s="3">
        <f t="shared" si="80"/>
        <v>4.9009850068578498</v>
      </c>
      <c r="AF104" s="3">
        <f t="shared" si="81"/>
        <v>5.0622859867309702E-2</v>
      </c>
      <c r="AG104" s="3">
        <f t="shared" si="82"/>
        <v>1.2205862386144309E-2</v>
      </c>
      <c r="AH104" s="3">
        <f t="shared" si="83"/>
        <v>0.12963473979058499</v>
      </c>
      <c r="AI104" s="3">
        <f t="shared" si="84"/>
        <v>111.79915910769908</v>
      </c>
      <c r="AJ104" s="3">
        <f t="shared" si="85"/>
        <v>3.1320919526731621</v>
      </c>
      <c r="AK104" s="3">
        <v>1</v>
      </c>
      <c r="AL104" s="3">
        <v>0.999999999999999</v>
      </c>
      <c r="AM104" s="3">
        <f t="shared" si="86"/>
        <v>0</v>
      </c>
      <c r="AN104" s="3">
        <f t="shared" si="87"/>
        <v>7.3</v>
      </c>
      <c r="AO104" s="3">
        <f t="shared" si="63"/>
        <v>0</v>
      </c>
      <c r="AP104" s="3">
        <f t="shared" si="88"/>
        <v>7.5000000000000002E-4</v>
      </c>
    </row>
  </sheetData>
  <pageMargins left="0.70866141732283472" right="0.70866141732283472" top="0.74803149606299213" bottom="0.74803149606299213" header="0.31496062992125984" footer="0.31496062992125984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Lazzarin</dc:creator>
  <cp:lastModifiedBy>Daniele Pietro Viero</cp:lastModifiedBy>
  <cp:lastPrinted>2025-10-13T06:54:56Z</cp:lastPrinted>
  <dcterms:created xsi:type="dcterms:W3CDTF">2025-03-17T21:11:35Z</dcterms:created>
  <dcterms:modified xsi:type="dcterms:W3CDTF">2026-02-02T07:03:03Z</dcterms:modified>
</cp:coreProperties>
</file>