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manuscript\manuscript CAT bernacchii\Frontiers in Marine Science\"/>
    </mc:Choice>
  </mc:AlternateContent>
  <xr:revisionPtr revIDLastSave="0" documentId="13_ncr:1_{1D4816C7-BF54-4F72-839C-55212CC9DA19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T. bernacchii mRNA" sheetId="1" r:id="rId1"/>
    <sheet name="C. hamatus mRNA" sheetId="2" r:id="rId2"/>
    <sheet name="T. bernacchii activity" sheetId="3" r:id="rId3"/>
    <sheet name="C. hamatus activity" sheetId="4" r:id="rId4"/>
    <sheet name="T. bernacchii % expression" sheetId="6" r:id="rId5"/>
    <sheet name="C. hamatus % expression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2" i="6"/>
  <c r="G3" i="5"/>
  <c r="G4" i="5"/>
  <c r="G5" i="5"/>
  <c r="G2" i="5"/>
  <c r="F3" i="5"/>
  <c r="F4" i="5"/>
  <c r="F5" i="5"/>
  <c r="F2" i="5"/>
  <c r="E3" i="5"/>
  <c r="E4" i="5"/>
  <c r="E5" i="5"/>
  <c r="E2" i="5"/>
  <c r="C5" i="5"/>
  <c r="C4" i="5"/>
  <c r="C3" i="5"/>
  <c r="C2" i="5"/>
  <c r="E3" i="6"/>
  <c r="E4" i="6"/>
  <c r="E5" i="6"/>
  <c r="E2" i="6"/>
  <c r="C2" i="6"/>
  <c r="C4" i="6"/>
  <c r="C5" i="6"/>
  <c r="C3" i="6"/>
  <c r="F3" i="6"/>
  <c r="F4" i="6"/>
  <c r="F5" i="6"/>
  <c r="F2" i="6"/>
  <c r="F6" i="4" l="1"/>
  <c r="E6" i="4"/>
  <c r="F5" i="4"/>
  <c r="E5" i="4"/>
  <c r="F4" i="4"/>
  <c r="E4" i="4"/>
  <c r="F3" i="4"/>
  <c r="E3" i="4"/>
  <c r="F6" i="3"/>
  <c r="E6" i="3"/>
  <c r="F5" i="3"/>
  <c r="E5" i="3"/>
  <c r="F4" i="3"/>
  <c r="E4" i="3"/>
  <c r="F3" i="3"/>
  <c r="E3" i="3"/>
  <c r="E4" i="2"/>
  <c r="F6" i="2"/>
  <c r="E6" i="2"/>
  <c r="F5" i="2"/>
  <c r="E5" i="2"/>
  <c r="F4" i="2"/>
  <c r="F3" i="2"/>
  <c r="E3" i="2"/>
  <c r="E5" i="1"/>
  <c r="F6" i="1"/>
  <c r="E6" i="1"/>
  <c r="F5" i="1"/>
  <c r="F4" i="1"/>
  <c r="E4" i="1"/>
  <c r="F3" i="1"/>
  <c r="E3" i="1"/>
</calcChain>
</file>

<file path=xl/sharedStrings.xml><?xml version="1.0" encoding="utf-8"?>
<sst xmlns="http://schemas.openxmlformats.org/spreadsheetml/2006/main" count="112" uniqueCount="59">
  <si>
    <t>Tb3 FE</t>
  </si>
  <si>
    <t>Tb c1 FE</t>
  </si>
  <si>
    <t>Tb c2 FE</t>
  </si>
  <si>
    <t>Tb c3 FE</t>
  </si>
  <si>
    <t>Tb2 BR</t>
  </si>
  <si>
    <t>Tb3 BR</t>
  </si>
  <si>
    <t>Tb5 BR</t>
  </si>
  <si>
    <t>Tb31 BR</t>
  </si>
  <si>
    <t>Tb2 CU</t>
  </si>
  <si>
    <t>Tb31 CU</t>
  </si>
  <si>
    <t>Tb64 CU</t>
  </si>
  <si>
    <t>Tb86 CU</t>
  </si>
  <si>
    <t>Tb5 MU</t>
  </si>
  <si>
    <t>Tb31 MU</t>
  </si>
  <si>
    <t>Tb64 MU</t>
  </si>
  <si>
    <t>Tb86 MU</t>
  </si>
  <si>
    <t>Liver</t>
  </si>
  <si>
    <t>Gills</t>
  </si>
  <si>
    <t>Heart</t>
  </si>
  <si>
    <t>samples</t>
  </si>
  <si>
    <t>a.u.</t>
  </si>
  <si>
    <t>mean</t>
  </si>
  <si>
    <t>SD</t>
  </si>
  <si>
    <t>Ch4 Fe</t>
  </si>
  <si>
    <t>Ch5 Fe</t>
  </si>
  <si>
    <t>Ch8 Fe</t>
  </si>
  <si>
    <t>Ch9 Fe</t>
  </si>
  <si>
    <t>Ch2 BR</t>
  </si>
  <si>
    <t>Ch3 BR</t>
  </si>
  <si>
    <t>Ch5 BR</t>
  </si>
  <si>
    <t>Ch6 BR</t>
  </si>
  <si>
    <t>Ch3 Cu</t>
  </si>
  <si>
    <t>Ch4 Cu</t>
  </si>
  <si>
    <t>Ch8 Cu</t>
  </si>
  <si>
    <t>Ch9 Cu</t>
  </si>
  <si>
    <t>Ch3 Mu</t>
  </si>
  <si>
    <t>Ch6 Mu</t>
  </si>
  <si>
    <t>Ch7 Mu</t>
  </si>
  <si>
    <t>Ch8 Mu</t>
  </si>
  <si>
    <t>Tb2 Fe</t>
  </si>
  <si>
    <t>Tb31 Fe</t>
  </si>
  <si>
    <t>Tb64 Fe</t>
  </si>
  <si>
    <t>Tb86 Fe</t>
  </si>
  <si>
    <t>Tb64 BR</t>
  </si>
  <si>
    <t>Tb86 BR</t>
  </si>
  <si>
    <t>Tb2 Mu</t>
  </si>
  <si>
    <t>Tb31 Mu</t>
  </si>
  <si>
    <t>Tb64 Mu</t>
  </si>
  <si>
    <t>Tb86 Mu</t>
  </si>
  <si>
    <t>U CAT/mg prot</t>
  </si>
  <si>
    <t>Ch3 CU</t>
  </si>
  <si>
    <t>Ch4 CU</t>
  </si>
  <si>
    <t>Ch8 CU</t>
  </si>
  <si>
    <t>Ch9 CU</t>
  </si>
  <si>
    <t>activity</t>
  </si>
  <si>
    <t>mRNA</t>
  </si>
  <si>
    <t>White muscle</t>
  </si>
  <si>
    <t>activity/mRNA</t>
  </si>
  <si>
    <t>% of catalase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</si>
</sst>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T. bernacchii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'T. bernacchii mRNA'!$F$3:$F$6</c:f>
                <c:numCache>
                  <c:formatCode>General</c:formatCode>
                  <c:ptCount val="4"/>
                  <c:pt idx="0">
                    <c:v>2.4609038180423801</c:v>
                  </c:pt>
                  <c:pt idx="1">
                    <c:v>1.4022461024976338</c:v>
                  </c:pt>
                  <c:pt idx="2">
                    <c:v>0.95091199672598725</c:v>
                  </c:pt>
                  <c:pt idx="3">
                    <c:v>0.69393130948524362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'T. bernacchii mRNA'!$D$3:$D$6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'T. bernacchii mRNA'!$E$3:$E$6</c:f>
              <c:numCache>
                <c:formatCode>General</c:formatCode>
                <c:ptCount val="4"/>
                <c:pt idx="0">
                  <c:v>16.429054054054056</c:v>
                </c:pt>
                <c:pt idx="1">
                  <c:v>2.5040540540540541</c:v>
                </c:pt>
                <c:pt idx="2">
                  <c:v>3.7195945945945952</c:v>
                </c:pt>
                <c:pt idx="3">
                  <c:v>4.5236486486486482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8-4A52-A506-1847EDC0C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771344"/>
        <c:axId val="1"/>
      </c:barChart>
      <c:catAx>
        <c:axId val="10527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catalase mRNA (a.u.)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097590405365995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277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C. hamatus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'C. hamatus mRNA'!$F$3:$F$6</c:f>
                <c:numCache>
                  <c:formatCode>General</c:formatCode>
                  <c:ptCount val="4"/>
                  <c:pt idx="0">
                    <c:v>3.898532190967813</c:v>
                  </c:pt>
                  <c:pt idx="1">
                    <c:v>2.2510699336106814</c:v>
                  </c:pt>
                  <c:pt idx="2">
                    <c:v>0.84063476492317102</c:v>
                  </c:pt>
                  <c:pt idx="3">
                    <c:v>1.7948654187978237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'C. hamatus mRNA'!$D$3:$D$6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'C. hamatus mRNA'!$E$3:$E$6</c:f>
              <c:numCache>
                <c:formatCode>General</c:formatCode>
                <c:ptCount val="4"/>
                <c:pt idx="0">
                  <c:v>16.003759398496239</c:v>
                </c:pt>
                <c:pt idx="1">
                  <c:v>2.5018796992481205</c:v>
                </c:pt>
                <c:pt idx="2">
                  <c:v>2.636278195488722</c:v>
                </c:pt>
                <c:pt idx="3">
                  <c:v>6.6362781954887211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0-43B3-B24F-EA1996D5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769264"/>
        <c:axId val="1"/>
      </c:barChart>
      <c:catAx>
        <c:axId val="105276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catalase mRNA (a.u)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097590405365995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2769264"/>
        <c:crosses val="autoZero"/>
        <c:crossBetween val="between"/>
        <c:majorUnit val="4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T. bernacchii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'T. bernacchii activity'!$F$3:$F$6</c:f>
                <c:numCache>
                  <c:formatCode>General</c:formatCode>
                  <c:ptCount val="4"/>
                  <c:pt idx="0">
                    <c:v>218.53858567768748</c:v>
                  </c:pt>
                  <c:pt idx="1">
                    <c:v>4.2201954553002485</c:v>
                  </c:pt>
                  <c:pt idx="2">
                    <c:v>4.3703003799167197</c:v>
                  </c:pt>
                  <c:pt idx="3">
                    <c:v>7.9609731633488168E-2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'T. bernacchii activity'!$D$3:$D$6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'T. bernacchii activity'!$E$3:$E$6</c:f>
              <c:numCache>
                <c:formatCode>General</c:formatCode>
                <c:ptCount val="4"/>
                <c:pt idx="0">
                  <c:v>1272.123103279959</c:v>
                </c:pt>
                <c:pt idx="1">
                  <c:v>31.460959362424802</c:v>
                </c:pt>
                <c:pt idx="2">
                  <c:v>14.697268934210904</c:v>
                </c:pt>
                <c:pt idx="3">
                  <c:v>0.69148936170212749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A-4916-8C80-DB04B678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92944"/>
        <c:axId val="1"/>
      </c:barChart>
      <c:catAx>
        <c:axId val="114539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 CAT/mg proteins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097590405365995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4539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C. hamatus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'C. hamatus activity'!$F$3:$F$6</c:f>
                <c:numCache>
                  <c:formatCode>General</c:formatCode>
                  <c:ptCount val="4"/>
                  <c:pt idx="0">
                    <c:v>175.06624112235019</c:v>
                  </c:pt>
                  <c:pt idx="1">
                    <c:v>15.915116347040835</c:v>
                  </c:pt>
                  <c:pt idx="2">
                    <c:v>60.453991798308046</c:v>
                  </c:pt>
                  <c:pt idx="3">
                    <c:v>2.3593287874709494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'C. hamatus activity'!$D$3:$D$6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'C. hamatus activity'!$E$3:$E$6</c:f>
              <c:numCache>
                <c:formatCode>General</c:formatCode>
                <c:ptCount val="4"/>
                <c:pt idx="0">
                  <c:v>1129.4179869102481</c:v>
                </c:pt>
                <c:pt idx="1">
                  <c:v>87.40106860051722</c:v>
                </c:pt>
                <c:pt idx="2">
                  <c:v>257.07533013205307</c:v>
                </c:pt>
                <c:pt idx="3">
                  <c:v>16.785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7-45FB-A274-1A016943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96272"/>
        <c:axId val="1"/>
      </c:barChart>
      <c:catAx>
        <c:axId val="11453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 CAT/mg</a:t>
                </a:r>
                <a:r>
                  <a:rPr lang="en-US" baseline="0"/>
                  <a:t> </a:t>
                </a:r>
                <a:r>
                  <a:rPr lang="en-US"/>
                  <a:t>proteins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097590405365995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4539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/>
              <a:t>T. bernacchii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'T. bernacchii % expression'!$B$1</c:f>
              <c:strCache>
                <c:ptCount val="1"/>
                <c:pt idx="0">
                  <c:v>mRNA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'T. bernacchii % expression'!$A$2:$A$5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'T. bernacchii % expression'!$C$2:$C$5</c:f>
              <c:numCache>
                <c:formatCode>General</c:formatCode>
                <c:ptCount val="4"/>
                <c:pt idx="0">
                  <c:v>100</c:v>
                </c:pt>
                <c:pt idx="1">
                  <c:v>15.241620398930699</c:v>
                </c:pt>
                <c:pt idx="2">
                  <c:v>22.640345465761879</c:v>
                </c:pt>
                <c:pt idx="3">
                  <c:v>27.534443758996499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2-4EC2-AD70-DD16A71A5B9B}"/>
            </c:ext>
          </c:extLst>
        </c:ser>
        <c:ser>
          <c:idx val="1"/>
          <c:order val="1"/>
          <c:tx>
            <c:strRef>
              <c:f>'T. bernacchii % expression'!$D$1</c:f>
              <c:strCache>
                <c:ptCount val="1"/>
                <c:pt idx="0">
                  <c:v>activity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'T. bernacchii % expression'!$A$2:$A$5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'T. bernacchii % expression'!$E$2:$E$5</c:f>
              <c:numCache>
                <c:formatCode>General</c:formatCode>
                <c:ptCount val="4"/>
                <c:pt idx="0">
                  <c:v>100</c:v>
                </c:pt>
                <c:pt idx="1">
                  <c:v>2.4731065162882366</c:v>
                </c:pt>
                <c:pt idx="2">
                  <c:v>1.1553338585170276</c:v>
                </c:pt>
                <c:pt idx="3">
                  <c:v>5.4357110559444803E-2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2-4EC2-AD70-DD16A71A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532048"/>
        <c:axId val="1211527056"/>
      </c:barChart>
      <c:catAx>
        <c:axId val="12115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527056"/>
        <c:crosses val="autoZero"/>
        <c:auto val="1"/>
        <c:lblAlgn val="ctr"/>
        <c:lblOffset val="100"/>
        <c:noMultiLvlLbl val="0"/>
      </c:catAx>
      <c:valAx>
        <c:axId val="1211527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of catalase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53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277777777778"/>
          <c:y val="0.89409667541557303"/>
          <c:w val="0.2309444444444444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/>
              <a:t>C. hamatus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'C. hamatus % expression'!$B$1</c:f>
              <c:strCache>
                <c:ptCount val="1"/>
                <c:pt idx="0">
                  <c:v>mRNA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 hamatus % expression'!$A$2:$A$5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'C. hamatus % expression'!$C$2:$C$5</c:f>
              <c:numCache>
                <c:formatCode>General</c:formatCode>
                <c:ptCount val="4"/>
                <c:pt idx="0">
                  <c:v>100</c:v>
                </c:pt>
                <c:pt idx="1">
                  <c:v>15.63307493540052</c:v>
                </c:pt>
                <c:pt idx="2">
                  <c:v>16.472868217054266</c:v>
                </c:pt>
                <c:pt idx="3">
                  <c:v>41.46699553676298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F-47DA-A34C-BFEC6FE1A2E5}"/>
            </c:ext>
          </c:extLst>
        </c:ser>
        <c:ser>
          <c:idx val="1"/>
          <c:order val="1"/>
          <c:tx>
            <c:strRef>
              <c:f>'C. hamatus % expression'!$D$1</c:f>
              <c:strCache>
                <c:ptCount val="1"/>
                <c:pt idx="0">
                  <c:v>activity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 hamatus % expression'!$A$2:$A$5</c:f>
              <c:strCache>
                <c:ptCount val="4"/>
                <c:pt idx="0">
                  <c:v>Liver</c:v>
                </c:pt>
                <c:pt idx="1">
                  <c:v>Gills</c:v>
                </c:pt>
                <c:pt idx="2">
                  <c:v>Heart</c:v>
                </c:pt>
                <c:pt idx="3">
                  <c:v>White muscle</c:v>
                </c:pt>
              </c:strCache>
            </c:strRef>
          </c:cat>
          <c:val>
            <c:numRef>
              <c:f>'C. hamatus % expression'!$E$2:$E$5</c:f>
              <c:numCache>
                <c:formatCode>General</c:formatCode>
                <c:ptCount val="4"/>
                <c:pt idx="0">
                  <c:v>72.370850000000004</c:v>
                </c:pt>
                <c:pt idx="1">
                  <c:v>5.6004860014952076</c:v>
                </c:pt>
                <c:pt idx="2">
                  <c:v>16.472873968108466</c:v>
                </c:pt>
                <c:pt idx="3">
                  <c:v>1.0755492929355415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F-47DA-A34C-BFEC6FE1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532048"/>
        <c:axId val="1211527056"/>
      </c:barChart>
      <c:catAx>
        <c:axId val="12115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527056"/>
        <c:crosses val="autoZero"/>
        <c:auto val="1"/>
        <c:lblAlgn val="ctr"/>
        <c:lblOffset val="100"/>
        <c:noMultiLvlLbl val="0"/>
      </c:catAx>
      <c:valAx>
        <c:axId val="1211527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of catalase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53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19444444444444"/>
          <c:y val="0.89409667541557303"/>
          <c:w val="0.2309444444444444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586740</xdr:colOff>
      <xdr:row>1</xdr:row>
      <xdr:rowOff>0</xdr:rowOff>
    </xdr:from>
    <xdr:to>
      <xdr:col>14</xdr:col>
      <xdr:colOff>350520</xdr:colOff>
      <xdr:row>15</xdr:row>
      <xdr:rowOff>76200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0.66167</cdr:x>
      <cdr:y>0.63195</cdr:y>
    </cdr:from>
    <cdr:to>
      <cdr:x>0.72667</cdr:x>
      <cdr:y>0.74029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025140" y="1733553"/>
          <a:ext cx="297180" cy="297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  <cdr:relSizeAnchor xmlns:cdr="http://schemas.openxmlformats.org/drawingml/2006/chartDrawing">
    <cdr:from>
      <cdr:x>0.44833</cdr:x>
      <cdr:y>0.64583</cdr:y>
    </cdr:from>
    <cdr:to>
      <cdr:x>0.51333</cdr:x>
      <cdr:y>0.75416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049765" y="1771653"/>
          <a:ext cx="297180" cy="29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  <cdr:relSizeAnchor xmlns:cdr="http://schemas.openxmlformats.org/drawingml/2006/chartDrawing">
    <cdr:from>
      <cdr:x>0.86833</cdr:x>
      <cdr:y>0.64306</cdr:y>
    </cdr:from>
    <cdr:to>
      <cdr:x>0.93333</cdr:x>
      <cdr:y>0.75139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3970020" y="1764030"/>
          <a:ext cx="29718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</xdr:row>
      <xdr:rowOff>118110</xdr:rowOff>
    </xdr:from>
    <xdr:to>
      <xdr:col>17</xdr:col>
      <xdr:colOff>312420</xdr:colOff>
      <xdr:row>16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0.245</cdr:x>
      <cdr:y>0.20417</cdr:y>
    </cdr:from>
    <cdr:to>
      <cdr:x>0.31</cdr:x>
      <cdr:y>0.3125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120155" y="560070"/>
          <a:ext cx="297180" cy="29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  <cdr:relSizeAnchor xmlns:cdr="http://schemas.openxmlformats.org/drawingml/2006/chartDrawing">
    <cdr:from>
      <cdr:x>0.45166</cdr:x>
      <cdr:y>0.61805</cdr:y>
    </cdr:from>
    <cdr:to>
      <cdr:x>0.51666</cdr:x>
      <cdr:y>0.72639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065005" y="1695438"/>
          <a:ext cx="297180" cy="297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  <cdr:relSizeAnchor xmlns:cdr="http://schemas.openxmlformats.org/drawingml/2006/chartDrawing">
    <cdr:from>
      <cdr:x>0.86833</cdr:x>
      <cdr:y>0.64306</cdr:y>
    </cdr:from>
    <cdr:to>
      <cdr:x>0.93333</cdr:x>
      <cdr:y>0.75139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3970020" y="1764030"/>
          <a:ext cx="29718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/>
            <a:t>i</a:t>
          </a:r>
          <a:endParaRPr lang="en-GB" sz="1100" b="1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0.20886</cdr:x>
      <cdr:y>0.14106</cdr:y>
    </cdr:from>
    <cdr:to>
      <cdr:x>0.26719</cdr:x>
      <cdr:y>0.2523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969213" y="371902"/>
          <a:ext cx="270686" cy="29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0.41831</cdr:x>
      <cdr:y>0.63155</cdr:y>
    </cdr:from>
    <cdr:to>
      <cdr:x>0.47664</cdr:x>
      <cdr:y>0.72933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941210" y="1665106"/>
          <a:ext cx="270686" cy="257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0.62785</cdr:x>
      <cdr:y>0.60421</cdr:y>
    </cdr:from>
    <cdr:to>
      <cdr:x>0.68618</cdr:x>
      <cdr:y>0.70199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2913570" y="1593022"/>
          <a:ext cx="270685" cy="257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0.83894</cdr:x>
      <cdr:y>0.58588</cdr:y>
    </cdr:from>
    <cdr:to>
      <cdr:x>0.89727</cdr:x>
      <cdr:y>0.68343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3893187" y="1544694"/>
          <a:ext cx="270685" cy="2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B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45720</xdr:rowOff>
    </xdr:from>
    <xdr:to>
      <xdr:col>15</xdr:col>
      <xdr:colOff>495300</xdr:colOff>
      <xdr:row>15</xdr:row>
      <xdr:rowOff>121920</xdr:rowOff>
    </xdr:to>
    <xdr:graphicFrame macro="">
      <xdr:nvGraphicFramePr>
        <xdr:cNvPr id="7" name="Grafico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0.20449</cdr:x>
      <cdr:y>0.20543</cdr:y>
    </cdr:from>
    <cdr:to>
      <cdr:x>0.26258</cdr:x>
      <cdr:y>0.30995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927100" y="469900"/>
          <a:ext cx="2667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0.41626</cdr:x>
      <cdr:y>0.66157</cdr:y>
    </cdr:from>
    <cdr:to>
      <cdr:x>0.47459</cdr:x>
      <cdr:y>0.75887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898650" y="1831975"/>
          <a:ext cx="2667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0.62434</cdr:x>
      <cdr:y>0.63919</cdr:y>
    </cdr:from>
    <cdr:to>
      <cdr:x>0.68243</cdr:x>
      <cdr:y>0.73674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2851150" y="1765300"/>
          <a:ext cx="2667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0.83302</cdr:x>
      <cdr:y>0.53548</cdr:y>
    </cdr:from>
    <cdr:to>
      <cdr:x>0.89111</cdr:x>
      <cdr:y>0.63302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3808552" y="1411807"/>
          <a:ext cx="265588" cy="257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373380</xdr:colOff>
      <xdr:row>15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0.2295</cdr:x>
      <cdr:y>0.14628</cdr:y>
    </cdr:from>
    <cdr:to>
      <cdr:x>0.28759</cdr:x>
      <cdr:y>0.25367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065032" y="385662"/>
          <a:ext cx="269571" cy="28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0.43432</cdr:x>
      <cdr:y>0.69202</cdr:y>
    </cdr:from>
    <cdr:to>
      <cdr:x>0.49265</cdr:x>
      <cdr:y>0.78908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981215" y="1924041"/>
          <a:ext cx="266685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0.63848</cdr:x>
      <cdr:y>0.69775</cdr:y>
    </cdr:from>
    <cdr:to>
      <cdr:x>0.69607</cdr:x>
      <cdr:y>0.79554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2914665" y="1943100"/>
          <a:ext cx="266685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C</a:t>
          </a:r>
        </a:p>
      </cdr:txBody>
    </cdr:sp>
  </cdr:relSizeAnchor>
  <cdr:relSizeAnchor xmlns:cdr="http://schemas.openxmlformats.org/drawingml/2006/chartDrawing">
    <cdr:from>
      <cdr:x>0.83774</cdr:x>
      <cdr:y>0.69775</cdr:y>
    </cdr:from>
    <cdr:to>
      <cdr:x>0.89607</cdr:x>
      <cdr:y>0.79554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3829065" y="1943103"/>
          <a:ext cx="266685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/>
            <a:t>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1</xdr:row>
      <xdr:rowOff>114300</xdr:rowOff>
    </xdr:from>
    <xdr:to>
      <xdr:col>15</xdr:col>
      <xdr:colOff>297180</xdr:colOff>
      <xdr:row>16</xdr:row>
      <xdr:rowOff>7620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0.23155</cdr:x>
      <cdr:y>0.14442</cdr:y>
    </cdr:from>
    <cdr:to>
      <cdr:x>0.28988</cdr:x>
      <cdr:y>0.24461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058631" y="380754"/>
          <a:ext cx="266685" cy="264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0.44272</cdr:x>
      <cdr:y>0.67426</cdr:y>
    </cdr:from>
    <cdr:to>
      <cdr:x>0.50008</cdr:x>
      <cdr:y>0.77132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012960" y="1870064"/>
          <a:ext cx="266685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0.63292</cdr:x>
      <cdr:y>0.61156</cdr:y>
    </cdr:from>
    <cdr:to>
      <cdr:x>0.69076</cdr:x>
      <cdr:y>0.70862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2893710" y="1612378"/>
          <a:ext cx="264445" cy="25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  <cdr:relSizeAnchor xmlns:cdr="http://schemas.openxmlformats.org/drawingml/2006/chartDrawing">
    <cdr:from>
      <cdr:x>0.83968</cdr:x>
      <cdr:y>0.76551</cdr:y>
    </cdr:from>
    <cdr:to>
      <cdr:x>0.89753</cdr:x>
      <cdr:y>0.86258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3839017" y="2018293"/>
          <a:ext cx="264490" cy="255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D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2</xdr:row>
      <xdr:rowOff>83820</xdr:rowOff>
    </xdr:from>
    <xdr:to>
      <xdr:col>18</xdr:col>
      <xdr:colOff>457200</xdr:colOff>
      <xdr:row>17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E17" sqref="E17"/>
    </sheetView>
  </sheetViews>
  <sheetFormatPr defaultRowHeight="14.4" x14ac:dyDescent="0.3"/>
  <sheetData>
    <row r="1" spans="1:6" x14ac:dyDescent="0.3">
      <c r="A1" t="s">
        <v>19</v>
      </c>
      <c r="B1" s="1" t="s">
        <v>20</v>
      </c>
    </row>
    <row r="2" spans="1:6" x14ac:dyDescent="0.3">
      <c r="A2" t="s">
        <v>0</v>
      </c>
      <c r="B2">
        <v>15.486486486486486</v>
      </c>
      <c r="E2" t="s">
        <v>21</v>
      </c>
      <c r="F2" t="s">
        <v>22</v>
      </c>
    </row>
    <row r="3" spans="1:6" x14ac:dyDescent="0.3">
      <c r="A3" t="s">
        <v>1</v>
      </c>
      <c r="B3">
        <v>17.54054054054054</v>
      </c>
      <c r="D3" t="s">
        <v>16</v>
      </c>
      <c r="E3">
        <f>AVERAGE(B2:B5)</f>
        <v>16.429054054054056</v>
      </c>
      <c r="F3">
        <f>STDEV(B2:B5)</f>
        <v>2.4609038180423801</v>
      </c>
    </row>
    <row r="4" spans="1:6" x14ac:dyDescent="0.3">
      <c r="A4" t="s">
        <v>2</v>
      </c>
      <c r="B4">
        <v>13.513513513513514</v>
      </c>
      <c r="D4" t="s">
        <v>17</v>
      </c>
      <c r="E4">
        <f>AVERAGE(B6:B9)</f>
        <v>2.5040540540540541</v>
      </c>
      <c r="F4">
        <f>STDEV(B6:B9)</f>
        <v>1.4022461024976338</v>
      </c>
    </row>
    <row r="5" spans="1:6" x14ac:dyDescent="0.3">
      <c r="A5" t="s">
        <v>3</v>
      </c>
      <c r="B5">
        <v>19.175675675675677</v>
      </c>
      <c r="D5" t="s">
        <v>18</v>
      </c>
      <c r="E5">
        <f>AVERAGE(B10:B13)</f>
        <v>3.7195945945945952</v>
      </c>
      <c r="F5">
        <f>STDEV(B10:B13)</f>
        <v>0.95091199672598725</v>
      </c>
    </row>
    <row r="6" spans="1:6" x14ac:dyDescent="0.3">
      <c r="A6" t="s">
        <v>4</v>
      </c>
      <c r="B6">
        <v>2.7567567567567566</v>
      </c>
      <c r="D6" t="s">
        <v>56</v>
      </c>
      <c r="E6">
        <f>AVERAGE(B14:B17)</f>
        <v>4.5236486486486482</v>
      </c>
      <c r="F6">
        <f>STDEV(B14:B17)</f>
        <v>0.69393130948524362</v>
      </c>
    </row>
    <row r="7" spans="1:6" x14ac:dyDescent="0.3">
      <c r="A7" t="s">
        <v>5</v>
      </c>
      <c r="B7">
        <v>4.3108108108108096</v>
      </c>
    </row>
    <row r="8" spans="1:6" x14ac:dyDescent="0.3">
      <c r="A8" t="s">
        <v>6</v>
      </c>
      <c r="B8">
        <v>1.9486486486486501</v>
      </c>
    </row>
    <row r="9" spans="1:6" x14ac:dyDescent="0.3">
      <c r="A9" t="s">
        <v>7</v>
      </c>
      <c r="B9">
        <v>1</v>
      </c>
    </row>
    <row r="10" spans="1:6" x14ac:dyDescent="0.3">
      <c r="A10" t="s">
        <v>8</v>
      </c>
      <c r="B10">
        <v>4.5945945945945947</v>
      </c>
    </row>
    <row r="11" spans="1:6" x14ac:dyDescent="0.3">
      <c r="A11" t="s">
        <v>9</v>
      </c>
      <c r="B11">
        <v>2.8243243243243246</v>
      </c>
    </row>
    <row r="12" spans="1:6" x14ac:dyDescent="0.3">
      <c r="A12" t="s">
        <v>10</v>
      </c>
      <c r="B12">
        <v>4.4864864864864868</v>
      </c>
    </row>
    <row r="13" spans="1:6" x14ac:dyDescent="0.3">
      <c r="A13" t="s">
        <v>11</v>
      </c>
      <c r="B13">
        <v>2.9729729729729732</v>
      </c>
    </row>
    <row r="14" spans="1:6" x14ac:dyDescent="0.3">
      <c r="A14" t="s">
        <v>12</v>
      </c>
      <c r="B14">
        <v>5.0810810810810798</v>
      </c>
    </row>
    <row r="15" spans="1:6" x14ac:dyDescent="0.3">
      <c r="A15" t="s">
        <v>13</v>
      </c>
      <c r="B15">
        <v>3.5135135135135136</v>
      </c>
    </row>
    <row r="16" spans="1:6" x14ac:dyDescent="0.3">
      <c r="A16" t="s">
        <v>14</v>
      </c>
      <c r="B16">
        <v>4.8243243243243246</v>
      </c>
    </row>
    <row r="17" spans="1:2" x14ac:dyDescent="0.3">
      <c r="A17" t="s">
        <v>15</v>
      </c>
      <c r="B17">
        <v>4.6756756756756754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D6" sqref="D6"/>
    </sheetView>
  </sheetViews>
  <sheetFormatPr defaultRowHeight="14.4" x14ac:dyDescent="0.3"/>
  <sheetData>
    <row r="1" spans="1:6" x14ac:dyDescent="0.3">
      <c r="A1" t="s">
        <v>19</v>
      </c>
      <c r="B1" s="1" t="s">
        <v>20</v>
      </c>
    </row>
    <row r="2" spans="1:6" x14ac:dyDescent="0.3">
      <c r="A2" t="s">
        <v>23</v>
      </c>
      <c r="B2">
        <v>20.298872180451127</v>
      </c>
      <c r="E2" t="s">
        <v>21</v>
      </c>
      <c r="F2" t="s">
        <v>22</v>
      </c>
    </row>
    <row r="3" spans="1:6" x14ac:dyDescent="0.3">
      <c r="A3" t="s">
        <v>24</v>
      </c>
      <c r="B3">
        <v>14.642857142857142</v>
      </c>
      <c r="D3" t="s">
        <v>16</v>
      </c>
      <c r="E3">
        <f>AVERAGE(B2:B5)</f>
        <v>16.003759398496239</v>
      </c>
      <c r="F3">
        <f>STDEV(B2:B5)</f>
        <v>3.898532190967813</v>
      </c>
    </row>
    <row r="4" spans="1:6" x14ac:dyDescent="0.3">
      <c r="A4" t="s">
        <v>25</v>
      </c>
      <c r="B4">
        <v>17.776315789473685</v>
      </c>
      <c r="D4" t="s">
        <v>17</v>
      </c>
      <c r="E4">
        <f>AVERAGE(B6:B9)</f>
        <v>2.5018796992481205</v>
      </c>
      <c r="F4">
        <f>STDEV(B6:B9)</f>
        <v>2.2510699336106814</v>
      </c>
    </row>
    <row r="5" spans="1:6" x14ac:dyDescent="0.3">
      <c r="A5" t="s">
        <v>26</v>
      </c>
      <c r="B5">
        <v>11.296992481203006</v>
      </c>
      <c r="D5" t="s">
        <v>18</v>
      </c>
      <c r="E5">
        <f>AVERAGE(B10:B13)</f>
        <v>2.636278195488722</v>
      </c>
      <c r="F5">
        <f>STDEV(B10:B13)</f>
        <v>0.84063476492317102</v>
      </c>
    </row>
    <row r="6" spans="1:6" x14ac:dyDescent="0.3">
      <c r="A6" t="s">
        <v>27</v>
      </c>
      <c r="B6">
        <v>1</v>
      </c>
      <c r="D6" t="s">
        <v>56</v>
      </c>
      <c r="E6">
        <f>AVERAGE(B14:B17)</f>
        <v>6.6362781954887211</v>
      </c>
      <c r="F6">
        <f>STDEV(B14:B17)</f>
        <v>1.7948654187978237</v>
      </c>
    </row>
    <row r="7" spans="1:6" x14ac:dyDescent="0.3">
      <c r="A7" t="s">
        <v>28</v>
      </c>
      <c r="B7">
        <v>0.81578947368421051</v>
      </c>
    </row>
    <row r="8" spans="1:6" x14ac:dyDescent="0.3">
      <c r="A8" t="s">
        <v>29</v>
      </c>
      <c r="B8">
        <v>5.6804511278195502</v>
      </c>
    </row>
    <row r="9" spans="1:6" x14ac:dyDescent="0.3">
      <c r="A9" t="s">
        <v>30</v>
      </c>
      <c r="B9">
        <v>2.511278195488722</v>
      </c>
    </row>
    <row r="10" spans="1:6" x14ac:dyDescent="0.3">
      <c r="A10" t="s">
        <v>31</v>
      </c>
      <c r="B10">
        <v>2.0601503759398496</v>
      </c>
    </row>
    <row r="11" spans="1:6" x14ac:dyDescent="0.3">
      <c r="A11" t="s">
        <v>32</v>
      </c>
      <c r="B11">
        <v>2.7969924812030071</v>
      </c>
    </row>
    <row r="12" spans="1:6" x14ac:dyDescent="0.3">
      <c r="A12" t="s">
        <v>33</v>
      </c>
      <c r="B12">
        <v>1.9285714285714286</v>
      </c>
    </row>
    <row r="13" spans="1:6" x14ac:dyDescent="0.3">
      <c r="A13" t="s">
        <v>34</v>
      </c>
      <c r="B13">
        <v>3.7593984962406015</v>
      </c>
    </row>
    <row r="14" spans="1:6" x14ac:dyDescent="0.3">
      <c r="A14" t="s">
        <v>35</v>
      </c>
      <c r="B14">
        <v>4.1240601503759393</v>
      </c>
    </row>
    <row r="15" spans="1:6" x14ac:dyDescent="0.3">
      <c r="A15" t="s">
        <v>36</v>
      </c>
      <c r="B15">
        <v>6.6278195488721794</v>
      </c>
    </row>
    <row r="16" spans="1:6" x14ac:dyDescent="0.3">
      <c r="A16" t="s">
        <v>37</v>
      </c>
      <c r="B16">
        <v>7.5996240601503757</v>
      </c>
    </row>
    <row r="17" spans="1:2" x14ac:dyDescent="0.3">
      <c r="A17" t="s">
        <v>38</v>
      </c>
      <c r="B17">
        <v>8.1936090225563909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defaultRowHeight="14.4" x14ac:dyDescent="0.3"/>
  <sheetData>
    <row r="1" spans="1:6" x14ac:dyDescent="0.3">
      <c r="A1" t="s">
        <v>19</v>
      </c>
      <c r="B1" t="s">
        <v>49</v>
      </c>
    </row>
    <row r="2" spans="1:6" x14ac:dyDescent="0.3">
      <c r="A2" t="s">
        <v>39</v>
      </c>
      <c r="B2">
        <v>1354.1416566626672</v>
      </c>
      <c r="E2" t="s">
        <v>21</v>
      </c>
      <c r="F2" t="s">
        <v>22</v>
      </c>
    </row>
    <row r="3" spans="1:6" x14ac:dyDescent="0.3">
      <c r="A3" t="s">
        <v>40</v>
      </c>
      <c r="B3">
        <v>945.74972846281707</v>
      </c>
      <c r="D3" t="s">
        <v>16</v>
      </c>
      <c r="E3">
        <f>AVERAGE(B2:B5)</f>
        <v>1272.123103279959</v>
      </c>
      <c r="F3">
        <f>STDEV(B2:B5)</f>
        <v>218.53858567768748</v>
      </c>
    </row>
    <row r="4" spans="1:6" x14ac:dyDescent="0.3">
      <c r="A4" t="s">
        <v>41</v>
      </c>
      <c r="B4">
        <v>1403.6834245893506</v>
      </c>
      <c r="D4" t="s">
        <v>17</v>
      </c>
      <c r="E4">
        <f>AVERAGE(B6:B9)</f>
        <v>31.460959362424802</v>
      </c>
      <c r="F4">
        <f>STDEV(B6:B9)</f>
        <v>4.2201954553002485</v>
      </c>
    </row>
    <row r="5" spans="1:6" x14ac:dyDescent="0.3">
      <c r="A5" t="s">
        <v>42</v>
      </c>
      <c r="B5">
        <v>1384.9176034050013</v>
      </c>
      <c r="D5" t="s">
        <v>18</v>
      </c>
      <c r="E5">
        <f>AVERAGE(B10:B13)</f>
        <v>14.697268934210904</v>
      </c>
      <c r="F5">
        <f>STDEV(B10:B13)</f>
        <v>4.3703003799167197</v>
      </c>
    </row>
    <row r="6" spans="1:6" x14ac:dyDescent="0.3">
      <c r="A6" t="s">
        <v>4</v>
      </c>
      <c r="B6">
        <v>34.472813515650131</v>
      </c>
      <c r="D6" t="s">
        <v>56</v>
      </c>
      <c r="E6">
        <f>AVERAGE(B14:B17)</f>
        <v>0.69148936170212749</v>
      </c>
      <c r="F6">
        <f>STDEV(B14:B17)</f>
        <v>7.9609731633488168E-2</v>
      </c>
    </row>
    <row r="7" spans="1:6" x14ac:dyDescent="0.3">
      <c r="A7" t="s">
        <v>7</v>
      </c>
      <c r="B7">
        <v>25.390156062424992</v>
      </c>
    </row>
    <row r="8" spans="1:6" x14ac:dyDescent="0.3">
      <c r="A8" t="s">
        <v>43</v>
      </c>
      <c r="B8">
        <v>31.801811633744322</v>
      </c>
    </row>
    <row r="9" spans="1:6" x14ac:dyDescent="0.3">
      <c r="A9" t="s">
        <v>44</v>
      </c>
      <c r="B9">
        <v>34.179056237879756</v>
      </c>
    </row>
    <row r="10" spans="1:6" x14ac:dyDescent="0.3">
      <c r="A10" t="s">
        <v>8</v>
      </c>
      <c r="B10">
        <v>9.9569239460490202</v>
      </c>
    </row>
    <row r="11" spans="1:6" x14ac:dyDescent="0.3">
      <c r="A11" t="s">
        <v>9</v>
      </c>
      <c r="B11">
        <v>17.04431772709092</v>
      </c>
    </row>
    <row r="12" spans="1:6" x14ac:dyDescent="0.3">
      <c r="A12" t="s">
        <v>10</v>
      </c>
      <c r="B12">
        <v>12.256944784915209</v>
      </c>
    </row>
    <row r="13" spans="1:6" x14ac:dyDescent="0.3">
      <c r="A13" t="s">
        <v>11</v>
      </c>
      <c r="B13">
        <v>19.530889278788461</v>
      </c>
    </row>
    <row r="14" spans="1:6" x14ac:dyDescent="0.3">
      <c r="A14" t="s">
        <v>45</v>
      </c>
      <c r="B14">
        <v>0.6914893617021276</v>
      </c>
    </row>
    <row r="15" spans="1:6" x14ac:dyDescent="0.3">
      <c r="A15" t="s">
        <v>46</v>
      </c>
      <c r="B15">
        <v>0.7978723404255319</v>
      </c>
    </row>
    <row r="16" spans="1:6" x14ac:dyDescent="0.3">
      <c r="A16" t="s">
        <v>47</v>
      </c>
      <c r="B16">
        <v>0.60638297872340408</v>
      </c>
    </row>
    <row r="17" spans="1:2" x14ac:dyDescent="0.3">
      <c r="A17" t="s">
        <v>48</v>
      </c>
      <c r="B17">
        <v>0.67021276595744672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D6" sqref="D6"/>
    </sheetView>
  </sheetViews>
  <sheetFormatPr defaultRowHeight="14.4" x14ac:dyDescent="0.3"/>
  <sheetData>
    <row r="1" spans="1:6" x14ac:dyDescent="0.3">
      <c r="A1" t="s">
        <v>19</v>
      </c>
      <c r="B1" t="s">
        <v>49</v>
      </c>
    </row>
    <row r="2" spans="1:6" x14ac:dyDescent="0.3">
      <c r="A2" t="s">
        <v>23</v>
      </c>
      <c r="B2">
        <v>1243.3323845001919</v>
      </c>
      <c r="E2" t="s">
        <v>21</v>
      </c>
      <c r="F2" t="s">
        <v>22</v>
      </c>
    </row>
    <row r="3" spans="1:6" x14ac:dyDescent="0.3">
      <c r="A3" t="s">
        <v>24</v>
      </c>
      <c r="B3">
        <v>1309.8096381409719</v>
      </c>
      <c r="D3" t="s">
        <v>16</v>
      </c>
      <c r="E3">
        <f>AVERAGE(B2:B5)</f>
        <v>1129.4179869102481</v>
      </c>
      <c r="F3">
        <f>STDEV(B2:B5)</f>
        <v>175.06624112235019</v>
      </c>
    </row>
    <row r="4" spans="1:6" x14ac:dyDescent="0.3">
      <c r="A4" t="s">
        <v>25</v>
      </c>
      <c r="B4">
        <v>1021.7548557884703</v>
      </c>
      <c r="D4" t="s">
        <v>17</v>
      </c>
      <c r="E4">
        <f>AVERAGE(B6:B9)</f>
        <v>87.40106860051722</v>
      </c>
      <c r="F4">
        <f>STDEV(B6:B9)</f>
        <v>15.915116347040835</v>
      </c>
    </row>
    <row r="5" spans="1:6" x14ac:dyDescent="0.3">
      <c r="A5" t="s">
        <v>26</v>
      </c>
      <c r="B5">
        <v>942.77506921135887</v>
      </c>
      <c r="D5" t="s">
        <v>18</v>
      </c>
      <c r="E5">
        <f>AVERAGE(B10:B13)</f>
        <v>257.07533013205307</v>
      </c>
      <c r="F5">
        <f>STDEV(B10:B13)</f>
        <v>60.453991798308046</v>
      </c>
    </row>
    <row r="6" spans="1:6" x14ac:dyDescent="0.3">
      <c r="A6" t="s">
        <v>27</v>
      </c>
      <c r="B6">
        <v>84.915966386554928</v>
      </c>
      <c r="D6" t="s">
        <v>56</v>
      </c>
      <c r="E6">
        <f>AVERAGE(B14:B17)</f>
        <v>16.785</v>
      </c>
      <c r="F6">
        <f>STDEV(B14:B17)</f>
        <v>2.3593287874709494</v>
      </c>
    </row>
    <row r="7" spans="1:6" x14ac:dyDescent="0.3">
      <c r="A7" t="s">
        <v>28</v>
      </c>
      <c r="B7">
        <v>83.311449579832242</v>
      </c>
    </row>
    <row r="8" spans="1:6" x14ac:dyDescent="0.3">
      <c r="A8" t="s">
        <v>29</v>
      </c>
      <c r="B8">
        <v>71.776018099547429</v>
      </c>
    </row>
    <row r="9" spans="1:6" x14ac:dyDescent="0.3">
      <c r="A9" t="s">
        <v>30</v>
      </c>
      <c r="B9">
        <v>109.60084033613424</v>
      </c>
    </row>
    <row r="10" spans="1:6" x14ac:dyDescent="0.3">
      <c r="A10" t="s">
        <v>50</v>
      </c>
      <c r="B10">
        <v>200.58223289315663</v>
      </c>
    </row>
    <row r="11" spans="1:6" x14ac:dyDescent="0.3">
      <c r="A11" t="s">
        <v>51</v>
      </c>
      <c r="B11">
        <v>243.74549819928089</v>
      </c>
    </row>
    <row r="12" spans="1:6" x14ac:dyDescent="0.3">
      <c r="A12" t="s">
        <v>52</v>
      </c>
      <c r="B12">
        <v>241.20648259303792</v>
      </c>
    </row>
    <row r="13" spans="1:6" x14ac:dyDescent="0.3">
      <c r="A13" t="s">
        <v>53</v>
      </c>
      <c r="B13">
        <v>342.76710684273701</v>
      </c>
    </row>
    <row r="14" spans="1:6" x14ac:dyDescent="0.3">
      <c r="A14" t="s">
        <v>35</v>
      </c>
      <c r="B14">
        <v>17.130370370370368</v>
      </c>
    </row>
    <row r="15" spans="1:6" x14ac:dyDescent="0.3">
      <c r="A15" t="s">
        <v>36</v>
      </c>
      <c r="B15">
        <v>14.367407407407406</v>
      </c>
    </row>
    <row r="16" spans="1:6" x14ac:dyDescent="0.3">
      <c r="A16" t="s">
        <v>37</v>
      </c>
      <c r="B16">
        <v>15.748888888888892</v>
      </c>
    </row>
    <row r="17" spans="1:2" x14ac:dyDescent="0.3">
      <c r="A17" t="s">
        <v>38</v>
      </c>
      <c r="B17">
        <v>19.893333333333334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abSelected="1" workbookViewId="0">
      <selection activeCell="H16" sqref="H16"/>
    </sheetView>
  </sheetViews>
  <sheetFormatPr defaultRowHeight="14.4" x14ac:dyDescent="0.3"/>
  <cols>
    <col min="6" max="6" width="12.77734375" bestFit="1" customWidth="1"/>
    <col min="7" max="7" width="21.33203125" bestFit="1" customWidth="1"/>
  </cols>
  <sheetData>
    <row r="1" spans="1:7" x14ac:dyDescent="0.3">
      <c r="B1" t="s">
        <v>55</v>
      </c>
      <c r="D1" t="s">
        <v>54</v>
      </c>
      <c r="F1" t="s">
        <v>57</v>
      </c>
      <c r="G1" t="s">
        <v>58</v>
      </c>
    </row>
    <row r="2" spans="1:7" x14ac:dyDescent="0.3">
      <c r="A2" t="s">
        <v>16</v>
      </c>
      <c r="B2">
        <v>16.429054054054056</v>
      </c>
      <c r="C2">
        <f>B2*100/$B$2</f>
        <v>100</v>
      </c>
      <c r="D2">
        <v>1272.123103279959</v>
      </c>
      <c r="E2">
        <f>D2*100/$D$2</f>
        <v>100</v>
      </c>
      <c r="F2">
        <f>D2/B2</f>
        <v>77.431305484447421</v>
      </c>
      <c r="G2">
        <f>F2/$F$2*100</f>
        <v>100</v>
      </c>
    </row>
    <row r="3" spans="1:7" x14ac:dyDescent="0.3">
      <c r="A3" t="s">
        <v>17</v>
      </c>
      <c r="B3">
        <v>2.5040540540540541</v>
      </c>
      <c r="C3">
        <f>B3*100/$B$2</f>
        <v>15.241620398930699</v>
      </c>
      <c r="D3">
        <v>31.460959362424802</v>
      </c>
      <c r="E3">
        <f>D3*100/$D$2</f>
        <v>2.4731065162882366</v>
      </c>
      <c r="F3">
        <f t="shared" ref="F3:F5" si="0">D3/B3</f>
        <v>12.564009675226311</v>
      </c>
      <c r="G3">
        <f t="shared" ref="G3:G5" si="1">F3/$F$2*100</f>
        <v>16.226007809915941</v>
      </c>
    </row>
    <row r="4" spans="1:7" x14ac:dyDescent="0.3">
      <c r="A4" t="s">
        <v>18</v>
      </c>
      <c r="B4">
        <v>3.7195945945945952</v>
      </c>
      <c r="C4">
        <f>B4*100/$B$2</f>
        <v>22.640345465761879</v>
      </c>
      <c r="D4">
        <v>14.697268934210904</v>
      </c>
      <c r="E4">
        <f>D4*100/$D$2</f>
        <v>1.1553338585170276</v>
      </c>
      <c r="F4">
        <f t="shared" si="0"/>
        <v>3.9513093592428943</v>
      </c>
      <c r="G4">
        <f t="shared" si="1"/>
        <v>5.1029868791719402</v>
      </c>
    </row>
    <row r="5" spans="1:7" x14ac:dyDescent="0.3">
      <c r="A5" t="s">
        <v>56</v>
      </c>
      <c r="B5">
        <v>4.5236486486486482</v>
      </c>
      <c r="C5">
        <f>B5*100/$B$2</f>
        <v>27.534443758996499</v>
      </c>
      <c r="D5">
        <v>0.69148936170212749</v>
      </c>
      <c r="E5">
        <f>D5*100/$D$2</f>
        <v>5.4357110559444803E-2</v>
      </c>
      <c r="F5">
        <f t="shared" si="0"/>
        <v>0.15286097913654201</v>
      </c>
      <c r="G5">
        <f t="shared" si="1"/>
        <v>0.19741495791678873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selection sqref="A1:G5"/>
    </sheetView>
  </sheetViews>
  <sheetFormatPr defaultRowHeight="14.4" x14ac:dyDescent="0.3"/>
  <cols>
    <col min="6" max="6" width="12.77734375" bestFit="1" customWidth="1"/>
    <col min="7" max="7" width="21.33203125" bestFit="1" customWidth="1"/>
  </cols>
  <sheetData>
    <row r="1" spans="1:7" x14ac:dyDescent="0.3">
      <c r="B1" t="s">
        <v>55</v>
      </c>
      <c r="D1" t="s">
        <v>54</v>
      </c>
      <c r="F1" t="s">
        <v>57</v>
      </c>
      <c r="G1" t="s">
        <v>58</v>
      </c>
    </row>
    <row r="2" spans="1:7" x14ac:dyDescent="0.3">
      <c r="A2" t="s">
        <v>16</v>
      </c>
      <c r="B2">
        <v>16.003759398496239</v>
      </c>
      <c r="C2">
        <f>B2*100/$B$2</f>
        <v>100</v>
      </c>
      <c r="D2">
        <v>1129.4179869102481</v>
      </c>
      <c r="E2">
        <f>D2*72.37085/$D$2</f>
        <v>72.370850000000004</v>
      </c>
      <c r="F2">
        <f>D2/B2</f>
        <v>70.57204240500964</v>
      </c>
      <c r="G2">
        <f>F2/$F$4*100</f>
        <v>72.370824733693624</v>
      </c>
    </row>
    <row r="3" spans="1:7" x14ac:dyDescent="0.3">
      <c r="A3" t="s">
        <v>17</v>
      </c>
      <c r="B3">
        <v>2.5018796992481205</v>
      </c>
      <c r="C3">
        <f>B3*100/$B$2</f>
        <v>15.63307493540052</v>
      </c>
      <c r="D3">
        <v>87.40106860051722</v>
      </c>
      <c r="E3">
        <f t="shared" ref="E3:E5" si="0">D3*72.37085/$D$2</f>
        <v>5.6004860014952076</v>
      </c>
      <c r="F3">
        <f t="shared" ref="F3:F5" si="1">D3/B3</f>
        <v>34.934161153625212</v>
      </c>
      <c r="G3">
        <f t="shared" ref="G3:G5" si="2">F3/$F$4*100</f>
        <v>35.824583899078846</v>
      </c>
    </row>
    <row r="4" spans="1:7" x14ac:dyDescent="0.3">
      <c r="A4" t="s">
        <v>18</v>
      </c>
      <c r="B4">
        <v>2.636278195488722</v>
      </c>
      <c r="C4">
        <f>B4*100/$B$2</f>
        <v>16.472868217054266</v>
      </c>
      <c r="D4">
        <v>257.07533013205307</v>
      </c>
      <c r="E4">
        <f t="shared" si="0"/>
        <v>16.472873968108466</v>
      </c>
      <c r="F4">
        <f t="shared" si="1"/>
        <v>97.514492427987321</v>
      </c>
      <c r="G4">
        <f t="shared" si="2"/>
        <v>100</v>
      </c>
    </row>
    <row r="5" spans="1:7" x14ac:dyDescent="0.3">
      <c r="A5" t="s">
        <v>56</v>
      </c>
      <c r="B5">
        <v>6.6362781954887211</v>
      </c>
      <c r="C5">
        <f>B5*100/$B$2</f>
        <v>41.46699553676298</v>
      </c>
      <c r="D5">
        <v>16.785</v>
      </c>
      <c r="E5">
        <f t="shared" si="0"/>
        <v>1.0755492929355415</v>
      </c>
      <c r="F5">
        <f t="shared" si="1"/>
        <v>2.5292791389321629</v>
      </c>
      <c r="G5">
        <f t="shared" si="2"/>
        <v>2.5937469149008692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T. bernacchii mRNA</vt:lpstr>
      <vt:lpstr>C. hamatus mRNA</vt:lpstr>
      <vt:lpstr>T. bernacchii activity</vt:lpstr>
      <vt:lpstr>C. hamatus activity</vt:lpstr>
      <vt:lpstr>T. bernacchii % expression</vt:lpstr>
      <vt:lpstr>C. hamatus % expression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Gianfranco Santovito</cp:lastModifiedBy>
  <dcterms:created xsi:type="dcterms:W3CDTF">2025-10-29T08:25:38Z</dcterms:created>
  <dcterms:modified xsi:type="dcterms:W3CDTF">2026-02-21T11:37:04Z</dcterms:modified>
</cp:coreProperties>
</file>